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76" yWindow="100" windowWidth="15231" windowHeight="8718"/>
  </bookViews>
  <sheets>
    <sheet name="FY(2008-2013)" sheetId="1" r:id="rId1"/>
    <sheet name="Sheet3" sheetId="3" r:id="rId2"/>
  </sheets>
  <calcPr calcId="125725"/>
</workbook>
</file>

<file path=xl/calcChain.xml><?xml version="1.0" encoding="utf-8"?>
<calcChain xmlns="http://schemas.openxmlformats.org/spreadsheetml/2006/main">
  <c r="E43" i="1"/>
  <c r="C30"/>
  <c r="C20"/>
  <c r="C96"/>
  <c r="C76"/>
  <c r="C100"/>
  <c r="C98"/>
  <c r="C92"/>
  <c r="C83"/>
  <c r="C69"/>
  <c r="C24"/>
  <c r="C28"/>
  <c r="C37"/>
  <c r="C40"/>
  <c r="C48"/>
  <c r="C56"/>
  <c r="E101" l="1"/>
  <c r="H101"/>
  <c r="G101"/>
  <c r="C67"/>
  <c r="C101" s="1"/>
  <c r="I101" l="1"/>
</calcChain>
</file>

<file path=xl/comments1.xml><?xml version="1.0" encoding="utf-8"?>
<comments xmlns="http://schemas.openxmlformats.org/spreadsheetml/2006/main">
  <authors>
    <author>Fujitsu</author>
  </authors>
  <commentList>
    <comment ref="B9" authorId="0">
      <text>
        <r>
          <rPr>
            <u/>
            <sz val="10"/>
            <color indexed="81"/>
            <rFont val="Tahoma"/>
            <family val="2"/>
          </rPr>
          <t>2nd yr</t>
        </r>
        <r>
          <rPr>
            <sz val="10"/>
            <color indexed="81"/>
            <rFont val="Tahoma"/>
            <family val="2"/>
          </rPr>
          <t xml:space="preserve">
Existing Patients  :85
Proposed increase:15
-----------------------------
Total Patients       : </t>
        </r>
        <r>
          <rPr>
            <b/>
            <sz val="10"/>
            <color indexed="81"/>
            <rFont val="Tahoma"/>
            <family val="2"/>
          </rPr>
          <t>100</t>
        </r>
        <r>
          <rPr>
            <sz val="10"/>
            <color indexed="81"/>
            <rFont val="Tahoma"/>
            <family val="2"/>
          </rPr>
          <t xml:space="preserve"> </t>
        </r>
      </text>
    </comment>
    <comment ref="D9" authorId="0">
      <text>
        <r>
          <rPr>
            <u/>
            <sz val="10"/>
            <color indexed="81"/>
            <rFont val="Tahoma"/>
            <family val="2"/>
          </rPr>
          <t>2nd yr</t>
        </r>
        <r>
          <rPr>
            <sz val="10"/>
            <color indexed="81"/>
            <rFont val="Tahoma"/>
            <family val="2"/>
          </rPr>
          <t xml:space="preserve">
Existing Patients  :85
Proposed increase:15
-----------------------------
Total Patients       : </t>
        </r>
        <r>
          <rPr>
            <b/>
            <sz val="10"/>
            <color indexed="81"/>
            <rFont val="Tahoma"/>
            <family val="2"/>
          </rPr>
          <t>100</t>
        </r>
        <r>
          <rPr>
            <sz val="10"/>
            <color indexed="81"/>
            <rFont val="Tahoma"/>
            <family val="2"/>
          </rPr>
          <t xml:space="preserve"> </t>
        </r>
      </text>
    </comment>
    <comment ref="F9" authorId="0">
      <text>
        <r>
          <rPr>
            <u/>
            <sz val="10"/>
            <color indexed="81"/>
            <rFont val="Tahoma"/>
            <family val="2"/>
          </rPr>
          <t>2nd yr</t>
        </r>
        <r>
          <rPr>
            <sz val="10"/>
            <color indexed="81"/>
            <rFont val="Tahoma"/>
            <family val="2"/>
          </rPr>
          <t xml:space="preserve">
Existing Patients  :85
Proposed increase:15
-----------------------------
Total Patients       : </t>
        </r>
        <r>
          <rPr>
            <b/>
            <sz val="10"/>
            <color indexed="81"/>
            <rFont val="Tahoma"/>
            <family val="2"/>
          </rPr>
          <t>100</t>
        </r>
        <r>
          <rPr>
            <sz val="10"/>
            <color indexed="81"/>
            <rFont val="Tahoma"/>
            <family val="2"/>
          </rPr>
          <t xml:space="preserve"> </t>
        </r>
      </text>
    </comment>
    <comment ref="H9" authorId="0">
      <text>
        <r>
          <rPr>
            <u/>
            <sz val="10"/>
            <color indexed="81"/>
            <rFont val="Tahoma"/>
            <family val="2"/>
          </rPr>
          <t>2nd yr</t>
        </r>
        <r>
          <rPr>
            <sz val="10"/>
            <color indexed="81"/>
            <rFont val="Tahoma"/>
            <family val="2"/>
          </rPr>
          <t xml:space="preserve">
Existing Patients  :85
Proposed increase:15
-----------------------------
Total Patients       : </t>
        </r>
        <r>
          <rPr>
            <b/>
            <sz val="10"/>
            <color indexed="81"/>
            <rFont val="Tahoma"/>
            <family val="2"/>
          </rPr>
          <t>100</t>
        </r>
        <r>
          <rPr>
            <sz val="10"/>
            <color indexed="81"/>
            <rFont val="Tahoma"/>
            <family val="2"/>
          </rPr>
          <t xml:space="preserve"> </t>
        </r>
      </text>
    </comment>
    <comment ref="B10" authorId="0">
      <text>
        <r>
          <rPr>
            <sz val="10"/>
            <color indexed="81"/>
            <rFont val="Tahoma"/>
            <family val="2"/>
          </rPr>
          <t xml:space="preserve">Existing Patients  :70
Proposed increase:15
-----------------------------
Total Patients       : </t>
        </r>
        <r>
          <rPr>
            <b/>
            <sz val="10"/>
            <color indexed="81"/>
            <rFont val="Tahoma"/>
            <family val="2"/>
          </rPr>
          <t>85</t>
        </r>
        <r>
          <rPr>
            <sz val="10"/>
            <color indexed="81"/>
            <rFont val="Tahoma"/>
            <family val="2"/>
          </rPr>
          <t xml:space="preserve"> 
</t>
        </r>
      </text>
    </comment>
    <comment ref="D10" authorId="0">
      <text>
        <r>
          <rPr>
            <sz val="10"/>
            <color indexed="81"/>
            <rFont val="Tahoma"/>
            <family val="2"/>
          </rPr>
          <t xml:space="preserve">Existing Patients  :70
Proposed increase:15
-----------------------------
Total Patients       : </t>
        </r>
        <r>
          <rPr>
            <b/>
            <sz val="10"/>
            <color indexed="81"/>
            <rFont val="Tahoma"/>
            <family val="2"/>
          </rPr>
          <t>85</t>
        </r>
        <r>
          <rPr>
            <sz val="10"/>
            <color indexed="81"/>
            <rFont val="Tahoma"/>
            <family val="2"/>
          </rPr>
          <t xml:space="preserve"> 
</t>
        </r>
      </text>
    </comment>
    <comment ref="F10" authorId="0">
      <text>
        <r>
          <rPr>
            <sz val="10"/>
            <color indexed="81"/>
            <rFont val="Tahoma"/>
            <family val="2"/>
          </rPr>
          <t xml:space="preserve">Existing Patients  :70
Proposed increase:15
-----------------------------
Total Patients       : </t>
        </r>
        <r>
          <rPr>
            <b/>
            <sz val="10"/>
            <color indexed="81"/>
            <rFont val="Tahoma"/>
            <family val="2"/>
          </rPr>
          <t>85</t>
        </r>
        <r>
          <rPr>
            <sz val="10"/>
            <color indexed="81"/>
            <rFont val="Tahoma"/>
            <family val="2"/>
          </rPr>
          <t xml:space="preserve"> 
</t>
        </r>
      </text>
    </comment>
    <comment ref="H10" authorId="0">
      <text>
        <r>
          <rPr>
            <sz val="10"/>
            <color indexed="81"/>
            <rFont val="Tahoma"/>
            <family val="2"/>
          </rPr>
          <t xml:space="preserve">Existing Patients  :70
Proposed increase:15
-----------------------------
Total Patients       : </t>
        </r>
        <r>
          <rPr>
            <b/>
            <sz val="10"/>
            <color indexed="81"/>
            <rFont val="Tahoma"/>
            <family val="2"/>
          </rPr>
          <t>85</t>
        </r>
        <r>
          <rPr>
            <sz val="10"/>
            <color indexed="81"/>
            <rFont val="Tahoma"/>
            <family val="2"/>
          </rPr>
          <t xml:space="preserve"> 
</t>
        </r>
      </text>
    </comment>
  </commentList>
</comments>
</file>

<file path=xl/sharedStrings.xml><?xml version="1.0" encoding="utf-8"?>
<sst xmlns="http://schemas.openxmlformats.org/spreadsheetml/2006/main" count="191" uniqueCount="102">
  <si>
    <t>GRAND TOTAL</t>
  </si>
  <si>
    <t>ESTABLISHMENT EXPENSES</t>
  </si>
  <si>
    <t>Particulars of Expenses</t>
  </si>
  <si>
    <t>EXPENSES IN RESPECT OF PROPERTIES</t>
  </si>
  <si>
    <t>PROFESSIONAL &amp; LEGAL FEES</t>
  </si>
  <si>
    <t>EXPENSES ON OBJECT OF THE TRUST</t>
  </si>
  <si>
    <t xml:space="preserve"> - Travel Expenses to reunite </t>
  </si>
  <si>
    <t xml:space="preserve">   rehabilitated destitute with his</t>
  </si>
  <si>
    <t>SHRADDHA REHABILITATION FOUNDATION</t>
  </si>
  <si>
    <t>Rupees</t>
  </si>
  <si>
    <t>Amount in</t>
  </si>
  <si>
    <t>P.S.: The ratio of Staff to Inmates has to be maintained as per the State Mental Health Act, 1987 and therefore the total number of staff and the expenses on the staff salaries cannot be compromised.</t>
  </si>
  <si>
    <t xml:space="preserve">for </t>
  </si>
  <si>
    <t>PROJECTED BUDGET INCREASE</t>
  </si>
  <si>
    <t xml:space="preserve">    Ambulance Driver</t>
  </si>
  <si>
    <t xml:space="preserve">  </t>
  </si>
  <si>
    <t xml:space="preserve"> family in his native place</t>
  </si>
  <si>
    <t xml:space="preserve">                                           </t>
  </si>
  <si>
    <t xml:space="preserve"> ANNUAL EXPENSE</t>
  </si>
  <si>
    <t>Rs. 12500 per month</t>
  </si>
  <si>
    <t>Assistant Psychiatrist</t>
  </si>
  <si>
    <t>Rs.12500 per month x 12 months</t>
  </si>
  <si>
    <t>THE  YEAR ENDING MARCH 31st 2014</t>
  </si>
  <si>
    <t>Blood investigations and tests</t>
  </si>
  <si>
    <t xml:space="preserve">    Ward Boys/ Ayahbai ( Non Residential )</t>
  </si>
  <si>
    <t xml:space="preserve">    RMO ( Residential )  </t>
  </si>
  <si>
    <t xml:space="preserve">   RMO ( Non Residential )</t>
  </si>
  <si>
    <t xml:space="preserve">   Cook ( Residential )</t>
  </si>
  <si>
    <t xml:space="preserve">   Psychiatric Social Workers ( Residential )</t>
  </si>
  <si>
    <t xml:space="preserve">                      per month  x 12 months</t>
  </si>
  <si>
    <t xml:space="preserve"> Rs.10000 per ADDITIONAL SW per month x 3 x 12 months</t>
  </si>
  <si>
    <t xml:space="preserve">                           per month x 12 months</t>
  </si>
  <si>
    <t>Rs. 14000 per month X 12 months</t>
  </si>
  <si>
    <t xml:space="preserve">       Additional Residential RMO</t>
  </si>
  <si>
    <t xml:space="preserve"> 10% inflationary rise on the additional costs of previous year</t>
  </si>
  <si>
    <t xml:space="preserve">         Website Maintenance </t>
  </si>
  <si>
    <t xml:space="preserve">           Printing &amp; Stationery</t>
  </si>
  <si>
    <t xml:space="preserve">           Rates, Taxes &amp; Cesses</t>
  </si>
  <si>
    <t xml:space="preserve">                Electricity Expenses</t>
  </si>
  <si>
    <t xml:space="preserve">  Foodgrains and Provisions </t>
  </si>
  <si>
    <t xml:space="preserve"> Staff Expenses</t>
  </si>
  <si>
    <t xml:space="preserve">        medicines given for 1-2 months at time of discharge</t>
  </si>
  <si>
    <t xml:space="preserve">                     + medicines sent by post on follow up ) </t>
  </si>
  <si>
    <t>Rs.10,000 per year</t>
  </si>
  <si>
    <t>Current Budget (P) for 80 patients</t>
  </si>
  <si>
    <t>Budget increase for 20 more patients</t>
  </si>
  <si>
    <t>THE  YEAR ENDING MARCH 31st 2015</t>
  </si>
  <si>
    <t>Budget increase for maintaining 120 patients</t>
  </si>
  <si>
    <t>10% inflationary rise</t>
  </si>
  <si>
    <t xml:space="preserve">   Nurses ( Non Residential )</t>
  </si>
  <si>
    <t xml:space="preserve"> - Medicines / Injections / Glucose  +</t>
  </si>
  <si>
    <t xml:space="preserve">   Disposable syringes &amp; needles / IV Sets +    </t>
  </si>
  <si>
    <t xml:space="preserve">Medicines given at time of discharge + </t>
  </si>
  <si>
    <t xml:space="preserve">  sent to patients to their native place post recovery</t>
  </si>
  <si>
    <t xml:space="preserve">TOTAL REUNIONS IN A YEAR : 500 </t>
  </si>
  <si>
    <t>INDOOR PATIENTS ON ANY GIVEN DAY : 80</t>
  </si>
  <si>
    <t>INDOOR PATIENTS ON ANY GIVEN DAY : 100</t>
  </si>
  <si>
    <t>INDOOR PATIENTS ON ANY GIVEN DAY : 120</t>
  </si>
  <si>
    <r>
      <rPr>
        <b/>
        <sz val="12"/>
        <color indexed="60"/>
        <rFont val="Arial"/>
        <family val="2"/>
      </rPr>
      <t>Infrastructural Maintainence &amp; Purchase</t>
    </r>
    <r>
      <rPr>
        <sz val="12"/>
        <color indexed="60"/>
        <rFont val="Arial"/>
        <family val="2"/>
      </rPr>
      <t xml:space="preserve"> (invertors, computers,  </t>
    </r>
  </si>
  <si>
    <t xml:space="preserve">Rs. 3500 per inmate (per reunion)  x 500 reunions  </t>
  </si>
  <si>
    <t>Average Rs.11000 per month x 12 months</t>
  </si>
  <si>
    <t xml:space="preserve"> 500 patients / year x Rs.3000 average per inmate (for the entire stay +  </t>
  </si>
  <si>
    <t>Rs.75,000 per month  x 12 months</t>
  </si>
  <si>
    <t xml:space="preserve">Rs. 27,500 per month x 12 months </t>
  </si>
  <si>
    <t>Rs. 7000 per month x 12 months</t>
  </si>
  <si>
    <t>Rs.48,000 per year</t>
  </si>
  <si>
    <t>Rs.8400 per SW per month x 15 x 12 months</t>
  </si>
  <si>
    <t xml:space="preserve">Rs.5000 per worker per month x 3 x 12 months </t>
  </si>
  <si>
    <t xml:space="preserve">Rs.11000 per month x 12 months </t>
  </si>
  <si>
    <t xml:space="preserve">Rs.6500 per month x 2 x 12 months </t>
  </si>
  <si>
    <t xml:space="preserve">Rs.6000 per month x 2 x 12 months </t>
  </si>
  <si>
    <t>Rs.5500 per Nurse per month x 9 x 12 months</t>
  </si>
  <si>
    <t>Accountant</t>
  </si>
  <si>
    <t xml:space="preserve">Rs.7000 per month x 12 months </t>
  </si>
  <si>
    <t>Rs.105000 per month x 12 months</t>
  </si>
  <si>
    <t>voltage stabilisers, generator, civil works, electrical works, diesel for vehicles,</t>
  </si>
  <si>
    <t>cooking gas cylinders, plumbing, furniture &amp; fixtures, ambulance, beds, uniforms etc)</t>
  </si>
  <si>
    <t>Rs. 2250 per month x 12 months</t>
  </si>
  <si>
    <t xml:space="preserve"> 18 Residential staff + 17 Non Residential Staff</t>
  </si>
  <si>
    <t>THE  YEAR ENDING MARCH 31st 2016</t>
  </si>
  <si>
    <t>TOTAL REUNIONS IN A YEAR : 600</t>
  </si>
  <si>
    <t>TOTAL REUNIONS IN A YEAR : 700</t>
  </si>
  <si>
    <t xml:space="preserve"> 21 Residential staff + 19 Non Residential Staff</t>
  </si>
  <si>
    <t>Rs.19400 lumpsum ( for the additional 20 patients &amp; 3 staff )</t>
  </si>
  <si>
    <t xml:space="preserve"> 25 Residential staff + 16 Non Residential Staff</t>
  </si>
  <si>
    <t>Rs.22250 lumpsum ( for the additional 20 patients &amp; 4 staff )</t>
  </si>
  <si>
    <t xml:space="preserve">       Rs 3300 average per inmate x additional 100 reunions</t>
  </si>
  <si>
    <t xml:space="preserve">       Rs 3630 average per inmate x additional 100 reunions</t>
  </si>
  <si>
    <t>Rs.3850 per additional reunion   x 100 reunions</t>
  </si>
  <si>
    <t>Rs.4235 per additional reunion   x 100 reunions</t>
  </si>
  <si>
    <t>Rs.9200 per ADDITIONAL SW per month x 3 x 12 months</t>
  </si>
  <si>
    <t>Rs.6000 for ADDITIONAL NURSE per month x 12 months</t>
  </si>
  <si>
    <t>Rs.6600 for ADDITIONAL NURSE per month x 12 months</t>
  </si>
  <si>
    <t>Rs.5500 for ADDITIONAL WARDBOY per month x 12 months</t>
  </si>
  <si>
    <t>Rs.6000 for ADDITIONAL WARDBOY per month x 12 months</t>
  </si>
  <si>
    <t>to be raised from Additional Donations in 1st year</t>
  </si>
  <si>
    <t>to be raised from Additional Donations in 2nd year</t>
  </si>
  <si>
    <t>to be raised from Additional Donations in 3rd year</t>
  </si>
  <si>
    <t>THE  YEAR ENDING MARCH 31st 2017</t>
  </si>
  <si>
    <t xml:space="preserve">Budget To be Raised for 1st Year - 14,17,000 </t>
  </si>
  <si>
    <t>Budget To be Raised for 2nd Year - 32,91,400</t>
  </si>
  <si>
    <t>Budget To be Raised for 3rd Year - 36,20,700</t>
  </si>
</sst>
</file>

<file path=xl/styles.xml><?xml version="1.0" encoding="utf-8"?>
<styleSheet xmlns="http://schemas.openxmlformats.org/spreadsheetml/2006/main">
  <numFmts count="1">
    <numFmt numFmtId="164" formatCode="_(* #,##0.00_);_(* \(#,##0.00\);_(* &quot;-&quot;??_);_(@_)"/>
  </numFmts>
  <fonts count="31">
    <font>
      <sz val="10"/>
      <name val="Arial"/>
    </font>
    <font>
      <sz val="10"/>
      <name val="Arial"/>
      <family val="2"/>
    </font>
    <font>
      <sz val="8"/>
      <name val="Arial"/>
      <family val="2"/>
    </font>
    <font>
      <b/>
      <sz val="10"/>
      <name val="Arial"/>
      <family val="2"/>
    </font>
    <font>
      <sz val="10"/>
      <color indexed="60"/>
      <name val="Arial"/>
      <family val="2"/>
    </font>
    <font>
      <b/>
      <sz val="10"/>
      <color indexed="60"/>
      <name val="Arial"/>
      <family val="2"/>
    </font>
    <font>
      <b/>
      <sz val="13"/>
      <color indexed="60"/>
      <name val="Arial"/>
      <family val="2"/>
    </font>
    <font>
      <sz val="10"/>
      <color indexed="81"/>
      <name val="Tahoma"/>
      <family val="2"/>
    </font>
    <font>
      <b/>
      <sz val="10"/>
      <color indexed="81"/>
      <name val="Tahoma"/>
      <family val="2"/>
    </font>
    <font>
      <u/>
      <sz val="10"/>
      <color indexed="81"/>
      <name val="Tahoma"/>
      <family val="2"/>
    </font>
    <font>
      <b/>
      <sz val="14"/>
      <color theme="4" tint="-0.499984740745262"/>
      <name val="Arial"/>
      <family val="2"/>
    </font>
    <font>
      <sz val="26"/>
      <color indexed="60"/>
      <name val="Arial"/>
      <family val="2"/>
    </font>
    <font>
      <b/>
      <sz val="12"/>
      <color rgb="FFFF0000"/>
      <name val="Arial"/>
      <family val="2"/>
    </font>
    <font>
      <b/>
      <sz val="12"/>
      <color rgb="FF7030A0"/>
      <name val="Arial"/>
      <family val="2"/>
    </font>
    <font>
      <b/>
      <u/>
      <sz val="12"/>
      <color rgb="FF7030A0"/>
      <name val="Arial"/>
      <family val="2"/>
    </font>
    <font>
      <b/>
      <sz val="16"/>
      <color rgb="FF993300"/>
      <name val="Arial"/>
      <family val="2"/>
    </font>
    <font>
      <b/>
      <sz val="12"/>
      <color theme="9" tint="-0.499984740745262"/>
      <name val="Arial"/>
      <family val="2"/>
    </font>
    <font>
      <b/>
      <sz val="20"/>
      <color rgb="FF7030A0"/>
      <name val="Arial"/>
      <family val="2"/>
    </font>
    <font>
      <sz val="14"/>
      <color indexed="60"/>
      <name val="Arial"/>
      <family val="2"/>
    </font>
    <font>
      <b/>
      <sz val="14"/>
      <color indexed="60"/>
      <name val="Arial"/>
      <family val="2"/>
    </font>
    <font>
      <sz val="12"/>
      <color indexed="60"/>
      <name val="Arial"/>
      <family val="2"/>
    </font>
    <font>
      <b/>
      <sz val="12"/>
      <color theme="2" tint="-0.499984740745262"/>
      <name val="Arial"/>
      <family val="2"/>
    </font>
    <font>
      <b/>
      <sz val="12"/>
      <color indexed="60"/>
      <name val="Arial"/>
      <family val="2"/>
    </font>
    <font>
      <sz val="12"/>
      <name val="Arial"/>
      <family val="2"/>
    </font>
    <font>
      <b/>
      <sz val="12"/>
      <color rgb="FF948B54"/>
      <name val="Arial"/>
      <family val="2"/>
    </font>
    <font>
      <sz val="12"/>
      <color rgb="FFFF0000"/>
      <name val="Arial"/>
      <family val="2"/>
    </font>
    <font>
      <sz val="12"/>
      <color rgb="FF993300"/>
      <name val="Arial"/>
      <family val="2"/>
    </font>
    <font>
      <u/>
      <sz val="12"/>
      <color indexed="60"/>
      <name val="Arial"/>
      <family val="2"/>
    </font>
    <font>
      <b/>
      <sz val="12"/>
      <color rgb="FF993300"/>
      <name val="Arial"/>
      <family val="2"/>
    </font>
    <font>
      <b/>
      <sz val="12"/>
      <name val="Arial"/>
      <family val="2"/>
    </font>
    <font>
      <u/>
      <sz val="12"/>
      <color rgb="FFFF0000"/>
      <name val="Arial"/>
      <family val="2"/>
    </font>
  </fonts>
  <fills count="2">
    <fill>
      <patternFill patternType="none"/>
    </fill>
    <fill>
      <patternFill patternType="gray125"/>
    </fill>
  </fills>
  <borders count="16">
    <border>
      <left/>
      <right/>
      <top/>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ck">
        <color indexed="64"/>
      </left>
      <right/>
      <top style="thick">
        <color indexed="64"/>
      </top>
      <bottom/>
      <diagonal/>
    </border>
    <border>
      <left style="thick">
        <color indexed="64"/>
      </left>
      <right/>
      <top/>
      <bottom/>
      <diagonal/>
    </border>
    <border>
      <left style="thick">
        <color indexed="64"/>
      </left>
      <right/>
      <top/>
      <bottom style="thick">
        <color indexed="64"/>
      </bottom>
      <diagonal/>
    </border>
    <border>
      <left style="thick">
        <color indexed="64"/>
      </left>
      <right style="thick">
        <color indexed="64"/>
      </right>
      <top style="thick">
        <color indexed="64"/>
      </top>
      <bottom/>
      <diagonal/>
    </border>
    <border>
      <left style="thick">
        <color indexed="64"/>
      </left>
      <right style="thick">
        <color indexed="64"/>
      </right>
      <top/>
      <bottom/>
      <diagonal/>
    </border>
    <border>
      <left style="thick">
        <color indexed="64"/>
      </left>
      <right style="thick">
        <color indexed="64"/>
      </right>
      <top/>
      <bottom style="thick">
        <color indexed="64"/>
      </bottom>
      <diagonal/>
    </border>
    <border>
      <left style="medium">
        <color indexed="64"/>
      </left>
      <right style="thick">
        <color indexed="64"/>
      </right>
      <top style="thick">
        <color indexed="64"/>
      </top>
      <bottom/>
      <diagonal/>
    </border>
    <border>
      <left style="medium">
        <color indexed="64"/>
      </left>
      <right style="thick">
        <color indexed="64"/>
      </right>
      <top/>
      <bottom/>
      <diagonal/>
    </border>
    <border>
      <left style="medium">
        <color indexed="64"/>
      </left>
      <right style="thick">
        <color indexed="64"/>
      </right>
      <top/>
      <bottom style="thick">
        <color indexed="64"/>
      </bottom>
      <diagonal/>
    </border>
    <border>
      <left style="thin">
        <color indexed="64"/>
      </left>
      <right style="thin">
        <color indexed="64"/>
      </right>
      <top style="thin">
        <color indexed="64"/>
      </top>
      <bottom style="thin">
        <color indexed="64"/>
      </bottom>
      <diagonal/>
    </border>
    <border>
      <left style="medium">
        <color indexed="64"/>
      </left>
      <right/>
      <top/>
      <bottom/>
      <diagonal/>
    </border>
  </borders>
  <cellStyleXfs count="2">
    <xf numFmtId="0" fontId="0" fillId="0" borderId="0"/>
    <xf numFmtId="164" fontId="1" fillId="0" borderId="0" applyFont="0" applyFill="0" applyBorder="0" applyAlignment="0" applyProtection="0"/>
  </cellStyleXfs>
  <cellXfs count="97">
    <xf numFmtId="0" fontId="0" fillId="0" borderId="0" xfId="0"/>
    <xf numFmtId="0" fontId="3" fillId="0" borderId="0" xfId="0" applyFont="1"/>
    <xf numFmtId="164" fontId="0" fillId="0" borderId="0" xfId="1" applyFont="1"/>
    <xf numFmtId="0" fontId="4" fillId="0" borderId="0" xfId="0" applyFont="1"/>
    <xf numFmtId="0" fontId="5" fillId="0" borderId="0" xfId="0" applyFont="1"/>
    <xf numFmtId="164" fontId="4" fillId="0" borderId="0" xfId="1" applyFont="1"/>
    <xf numFmtId="0" fontId="4" fillId="0" borderId="1" xfId="0" applyFont="1" applyBorder="1" applyAlignment="1">
      <alignment horizontal="center"/>
    </xf>
    <xf numFmtId="164" fontId="5" fillId="0" borderId="1" xfId="1" applyFont="1" applyBorder="1" applyAlignment="1">
      <alignment horizontal="right"/>
    </xf>
    <xf numFmtId="164" fontId="4" fillId="0" borderId="1" xfId="1" applyFont="1" applyBorder="1" applyAlignment="1">
      <alignment horizontal="center"/>
    </xf>
    <xf numFmtId="0" fontId="5" fillId="0" borderId="1" xfId="0" applyFont="1" applyBorder="1" applyAlignment="1">
      <alignment horizontal="center"/>
    </xf>
    <xf numFmtId="164" fontId="4" fillId="0" borderId="1" xfId="1" applyFont="1" applyBorder="1"/>
    <xf numFmtId="0" fontId="4" fillId="0" borderId="2" xfId="0" applyFont="1" applyBorder="1" applyAlignment="1">
      <alignment horizontal="center"/>
    </xf>
    <xf numFmtId="164" fontId="5" fillId="0" borderId="2" xfId="1" applyFont="1" applyBorder="1" applyAlignment="1">
      <alignment horizontal="center"/>
    </xf>
    <xf numFmtId="164" fontId="4" fillId="0" borderId="2" xfId="1" applyFont="1" applyBorder="1" applyAlignment="1">
      <alignment horizontal="center"/>
    </xf>
    <xf numFmtId="164" fontId="4" fillId="0" borderId="2" xfId="1" applyFont="1" applyBorder="1"/>
    <xf numFmtId="164" fontId="5" fillId="0" borderId="0" xfId="1" applyFont="1" applyAlignment="1">
      <alignment horizontal="right"/>
    </xf>
    <xf numFmtId="164" fontId="6" fillId="0" borderId="0" xfId="1" applyFont="1"/>
    <xf numFmtId="0" fontId="5" fillId="0" borderId="0" xfId="0" applyFont="1" applyAlignment="1">
      <alignment horizontal="center" vertical="center"/>
    </xf>
    <xf numFmtId="0" fontId="10" fillId="0" borderId="14" xfId="0" applyFont="1" applyBorder="1" applyAlignment="1">
      <alignment horizontal="center" vertical="center"/>
    </xf>
    <xf numFmtId="164" fontId="10" fillId="0" borderId="14" xfId="1" applyFont="1" applyBorder="1" applyAlignment="1">
      <alignment horizontal="center" vertical="center"/>
    </xf>
    <xf numFmtId="164" fontId="4" fillId="0" borderId="0" xfId="1" applyFont="1" applyAlignment="1">
      <alignment horizontal="center" vertical="center"/>
    </xf>
    <xf numFmtId="164" fontId="11" fillId="0" borderId="0" xfId="1" applyFont="1"/>
    <xf numFmtId="164" fontId="12" fillId="0" borderId="3" xfId="1" applyFont="1" applyBorder="1" applyAlignment="1">
      <alignment horizontal="center"/>
    </xf>
    <xf numFmtId="0" fontId="13" fillId="0" borderId="3" xfId="0" applyFont="1" applyBorder="1" applyAlignment="1">
      <alignment horizontal="center"/>
    </xf>
    <xf numFmtId="164" fontId="14" fillId="0" borderId="3" xfId="1" applyFont="1" applyBorder="1" applyAlignment="1">
      <alignment horizontal="center"/>
    </xf>
    <xf numFmtId="164" fontId="14" fillId="0" borderId="3" xfId="1" applyFont="1" applyBorder="1" applyAlignment="1">
      <alignment horizontal="center" vertical="center"/>
    </xf>
    <xf numFmtId="0" fontId="20" fillId="0" borderId="3" xfId="0" applyFont="1" applyBorder="1"/>
    <xf numFmtId="164" fontId="21" fillId="0" borderId="3" xfId="1" applyFont="1" applyBorder="1" applyAlignment="1">
      <alignment horizontal="center" vertical="center"/>
    </xf>
    <xf numFmtId="0" fontId="20" fillId="0" borderId="3" xfId="0" applyFont="1" applyBorder="1" applyAlignment="1">
      <alignment horizontal="center"/>
    </xf>
    <xf numFmtId="164" fontId="20" fillId="0" borderId="3" xfId="1" applyFont="1" applyBorder="1" applyAlignment="1">
      <alignment horizontal="center"/>
    </xf>
    <xf numFmtId="164" fontId="20" fillId="0" borderId="3" xfId="1" quotePrefix="1" applyFont="1" applyBorder="1" applyAlignment="1">
      <alignment horizontal="center"/>
    </xf>
    <xf numFmtId="0" fontId="23" fillId="0" borderId="0" xfId="0" applyFont="1" applyAlignment="1">
      <alignment horizontal="center"/>
    </xf>
    <xf numFmtId="0" fontId="20" fillId="0" borderId="3" xfId="0" quotePrefix="1" applyFont="1" applyBorder="1" applyAlignment="1">
      <alignment horizontal="center"/>
    </xf>
    <xf numFmtId="164" fontId="24" fillId="0" borderId="3" xfId="1" applyFont="1" applyBorder="1" applyAlignment="1">
      <alignment horizontal="center"/>
    </xf>
    <xf numFmtId="164" fontId="22" fillId="0" borderId="3" xfId="1" applyFont="1" applyBorder="1" applyAlignment="1">
      <alignment horizontal="center"/>
    </xf>
    <xf numFmtId="0" fontId="18" fillId="0" borderId="0" xfId="0" applyFont="1"/>
    <xf numFmtId="164" fontId="13" fillId="0" borderId="3" xfId="1" applyFont="1" applyBorder="1" applyAlignment="1">
      <alignment horizontal="center"/>
    </xf>
    <xf numFmtId="0" fontId="25" fillId="0" borderId="3" xfId="0" applyFont="1" applyBorder="1" applyAlignment="1">
      <alignment horizontal="center"/>
    </xf>
    <xf numFmtId="0" fontId="12" fillId="0" borderId="3" xfId="0" applyFont="1" applyBorder="1" applyAlignment="1">
      <alignment horizontal="center"/>
    </xf>
    <xf numFmtId="0" fontId="13" fillId="0" borderId="3" xfId="0" applyFont="1" applyFill="1" applyBorder="1" applyAlignment="1">
      <alignment horizontal="center"/>
    </xf>
    <xf numFmtId="0" fontId="13" fillId="0" borderId="4" xfId="0" applyFont="1" applyBorder="1" applyAlignment="1">
      <alignment horizontal="center"/>
    </xf>
    <xf numFmtId="164" fontId="13" fillId="0" borderId="4" xfId="1" applyFont="1" applyBorder="1" applyAlignment="1">
      <alignment horizontal="right"/>
    </xf>
    <xf numFmtId="0" fontId="22" fillId="0" borderId="3" xfId="0" applyFont="1" applyBorder="1" applyAlignment="1">
      <alignment horizontal="center"/>
    </xf>
    <xf numFmtId="164" fontId="22" fillId="0" borderId="3" xfId="1" applyFont="1" applyBorder="1" applyAlignment="1">
      <alignment horizontal="right"/>
    </xf>
    <xf numFmtId="164" fontId="20" fillId="0" borderId="3" xfId="1" applyFont="1" applyBorder="1"/>
    <xf numFmtId="164" fontId="26" fillId="0" borderId="3" xfId="1" applyFont="1" applyBorder="1" applyAlignment="1">
      <alignment horizontal="right"/>
    </xf>
    <xf numFmtId="164" fontId="20" fillId="0" borderId="3" xfId="1" applyFont="1" applyBorder="1" applyAlignment="1">
      <alignment horizontal="right"/>
    </xf>
    <xf numFmtId="164" fontId="22" fillId="0" borderId="3" xfId="1" applyFont="1" applyBorder="1" applyAlignment="1">
      <alignment horizontal="center"/>
    </xf>
    <xf numFmtId="0" fontId="20" fillId="0" borderId="0" xfId="0" applyFont="1"/>
    <xf numFmtId="164" fontId="22" fillId="0" borderId="0" xfId="1" applyFont="1" applyAlignment="1">
      <alignment horizontal="right"/>
    </xf>
    <xf numFmtId="164" fontId="25" fillId="0" borderId="3" xfId="1" applyFont="1" applyBorder="1" applyAlignment="1">
      <alignment horizontal="center"/>
    </xf>
    <xf numFmtId="164" fontId="27" fillId="0" borderId="3" xfId="1" applyFont="1" applyBorder="1" applyAlignment="1">
      <alignment horizontal="center"/>
    </xf>
    <xf numFmtId="164" fontId="13" fillId="0" borderId="4" xfId="1" applyFont="1" applyBorder="1" applyAlignment="1">
      <alignment horizontal="center"/>
    </xf>
    <xf numFmtId="164" fontId="28" fillId="0" borderId="3" xfId="1" applyFont="1" applyBorder="1" applyAlignment="1">
      <alignment horizontal="center"/>
    </xf>
    <xf numFmtId="164" fontId="28" fillId="0" borderId="3" xfId="1" applyFont="1" applyBorder="1" applyAlignment="1">
      <alignment horizontal="right"/>
    </xf>
    <xf numFmtId="164" fontId="20" fillId="0" borderId="0" xfId="1" applyFont="1" applyBorder="1"/>
    <xf numFmtId="164" fontId="20" fillId="0" borderId="3" xfId="1" applyFont="1" applyBorder="1" applyAlignment="1">
      <alignment horizontal="center" wrapText="1"/>
    </xf>
    <xf numFmtId="164" fontId="23" fillId="0" borderId="0" xfId="1" applyFont="1"/>
    <xf numFmtId="0" fontId="29" fillId="0" borderId="0" xfId="0" applyFont="1"/>
    <xf numFmtId="164" fontId="26" fillId="0" borderId="3" xfId="1" applyFont="1" applyBorder="1"/>
    <xf numFmtId="164" fontId="20" fillId="0" borderId="0" xfId="1" applyFont="1"/>
    <xf numFmtId="0" fontId="22" fillId="0" borderId="0" xfId="0" applyFont="1"/>
    <xf numFmtId="164" fontId="20" fillId="0" borderId="2" xfId="1" applyFont="1" applyBorder="1" applyAlignment="1">
      <alignment horizontal="center"/>
    </xf>
    <xf numFmtId="164" fontId="22" fillId="0" borderId="2" xfId="1" applyFont="1" applyBorder="1" applyAlignment="1">
      <alignment horizontal="center"/>
    </xf>
    <xf numFmtId="164" fontId="28" fillId="0" borderId="3" xfId="1" applyFont="1" applyBorder="1"/>
    <xf numFmtId="164" fontId="30" fillId="0" borderId="3" xfId="1" applyFont="1" applyBorder="1" applyAlignment="1">
      <alignment horizontal="center"/>
    </xf>
    <xf numFmtId="164" fontId="28" fillId="0" borderId="15" xfId="1" applyFont="1" applyBorder="1" applyAlignment="1">
      <alignment horizontal="center"/>
    </xf>
    <xf numFmtId="164" fontId="28" fillId="0" borderId="14" xfId="1" applyFont="1" applyBorder="1" applyAlignment="1">
      <alignment horizontal="right"/>
    </xf>
    <xf numFmtId="164" fontId="22" fillId="0" borderId="3" xfId="1" quotePrefix="1" applyFont="1" applyBorder="1" applyAlignment="1">
      <alignment horizontal="right"/>
    </xf>
    <xf numFmtId="164" fontId="28" fillId="0" borderId="3" xfId="1" quotePrefix="1" applyFont="1" applyBorder="1" applyAlignment="1">
      <alignment horizontal="right"/>
    </xf>
    <xf numFmtId="164" fontId="4" fillId="0" borderId="0" xfId="1" applyFont="1" applyAlignment="1">
      <alignment horizontal="center"/>
    </xf>
    <xf numFmtId="164" fontId="22" fillId="0" borderId="8" xfId="1" quotePrefix="1" applyFont="1" applyBorder="1" applyAlignment="1">
      <alignment horizontal="center"/>
    </xf>
    <xf numFmtId="164" fontId="22" fillId="0" borderId="9" xfId="1" quotePrefix="1" applyFont="1" applyBorder="1" applyAlignment="1">
      <alignment horizontal="center"/>
    </xf>
    <xf numFmtId="164" fontId="22" fillId="0" borderId="10" xfId="1" quotePrefix="1" applyFont="1" applyBorder="1" applyAlignment="1">
      <alignment horizontal="center"/>
    </xf>
    <xf numFmtId="0" fontId="15" fillId="0" borderId="0" xfId="0" applyFont="1" applyAlignment="1">
      <alignment horizontal="center" vertical="center" wrapText="1"/>
    </xf>
    <xf numFmtId="0" fontId="16" fillId="0" borderId="0" xfId="0" applyFont="1" applyAlignment="1">
      <alignment horizontal="center" vertical="center" wrapText="1"/>
    </xf>
    <xf numFmtId="164" fontId="22" fillId="0" borderId="2" xfId="1" applyFont="1" applyBorder="1" applyAlignment="1">
      <alignment horizontal="center"/>
    </xf>
    <xf numFmtId="164" fontId="22" fillId="0" borderId="3" xfId="1" applyFont="1" applyBorder="1" applyAlignment="1">
      <alignment horizontal="center"/>
    </xf>
    <xf numFmtId="164" fontId="22" fillId="0" borderId="4" xfId="1" applyFont="1" applyBorder="1" applyAlignment="1">
      <alignment horizontal="center"/>
    </xf>
    <xf numFmtId="0" fontId="22" fillId="0" borderId="5" xfId="0" applyFont="1" applyBorder="1" applyAlignment="1">
      <alignment horizontal="center"/>
    </xf>
    <xf numFmtId="0" fontId="22" fillId="0" borderId="6" xfId="0" applyFont="1" applyBorder="1" applyAlignment="1">
      <alignment horizontal="center"/>
    </xf>
    <xf numFmtId="0" fontId="22" fillId="0" borderId="7" xfId="0" applyFont="1" applyBorder="1" applyAlignment="1">
      <alignment horizontal="center"/>
    </xf>
    <xf numFmtId="0" fontId="19" fillId="0" borderId="8" xfId="0" applyFont="1" applyBorder="1" applyAlignment="1">
      <alignment horizontal="center"/>
    </xf>
    <xf numFmtId="0" fontId="19" fillId="0" borderId="9" xfId="0" applyFont="1" applyBorder="1" applyAlignment="1">
      <alignment horizontal="center"/>
    </xf>
    <xf numFmtId="0" fontId="19" fillId="0" borderId="10" xfId="0" applyFont="1" applyBorder="1" applyAlignment="1">
      <alignment horizontal="center"/>
    </xf>
    <xf numFmtId="164" fontId="20" fillId="0" borderId="11" xfId="1" applyFont="1" applyBorder="1" applyAlignment="1"/>
    <xf numFmtId="164" fontId="20" fillId="0" borderId="12" xfId="1" applyFont="1" applyBorder="1" applyAlignment="1"/>
    <xf numFmtId="164" fontId="20" fillId="0" borderId="13" xfId="1" applyFont="1" applyBorder="1" applyAlignment="1"/>
    <xf numFmtId="164" fontId="22" fillId="0" borderId="8" xfId="1" applyFont="1" applyBorder="1" applyAlignment="1">
      <alignment horizontal="center"/>
    </xf>
    <xf numFmtId="164" fontId="22" fillId="0" borderId="9" xfId="1" applyFont="1" applyBorder="1" applyAlignment="1">
      <alignment horizontal="center"/>
    </xf>
    <xf numFmtId="164" fontId="22" fillId="0" borderId="10" xfId="1" applyFont="1" applyBorder="1" applyAlignment="1">
      <alignment horizontal="center"/>
    </xf>
    <xf numFmtId="164" fontId="20" fillId="0" borderId="8" xfId="1" applyFont="1" applyBorder="1" applyAlignment="1">
      <alignment horizontal="center"/>
    </xf>
    <xf numFmtId="164" fontId="20" fillId="0" borderId="9" xfId="1" applyFont="1" applyBorder="1" applyAlignment="1">
      <alignment horizontal="center"/>
    </xf>
    <xf numFmtId="164" fontId="20" fillId="0" borderId="10" xfId="1" applyFont="1" applyBorder="1" applyAlignment="1">
      <alignment horizontal="center"/>
    </xf>
    <xf numFmtId="0" fontId="17" fillId="0" borderId="2" xfId="0" applyFont="1" applyBorder="1" applyAlignment="1">
      <alignment horizontal="center" vertical="center"/>
    </xf>
    <xf numFmtId="0" fontId="17" fillId="0" borderId="3" xfId="0" applyFont="1" applyBorder="1" applyAlignment="1">
      <alignment horizontal="center" vertical="center"/>
    </xf>
    <xf numFmtId="0" fontId="17" fillId="0" borderId="4" xfId="0" applyFont="1" applyBorder="1" applyAlignment="1">
      <alignment horizontal="center" vertical="center"/>
    </xf>
  </cellXfs>
  <cellStyles count="2">
    <cellStyle name="Comma" xfId="1" builtinId="3"/>
    <cellStyle name="Normal" xfId="0" builtinId="0"/>
  </cellStyles>
  <dxfs count="0"/>
  <tableStyles count="0" defaultTableStyle="TableStyleMedium9" defaultPivotStyle="PivotStyleLight16"/>
  <colors>
    <mruColors>
      <color rgb="FF993300"/>
      <color rgb="FF948B54"/>
    </mruColors>
  </colors>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I130"/>
  <sheetViews>
    <sheetView tabSelected="1" topLeftCell="A5" zoomScale="79" zoomScaleNormal="79" workbookViewId="0">
      <selection activeCell="A5" sqref="A5:A16"/>
    </sheetView>
  </sheetViews>
  <sheetFormatPr defaultRowHeight="12.75"/>
  <cols>
    <col min="1" max="1" width="80.796875" customWidth="1"/>
    <col min="2" max="2" width="80.59765625" customWidth="1"/>
    <col min="3" max="3" width="22.59765625" style="1" customWidth="1"/>
    <col min="4" max="4" width="65" style="2" customWidth="1"/>
    <col min="5" max="5" width="21.09765625" style="1" customWidth="1"/>
    <col min="6" max="6" width="65" style="2" customWidth="1"/>
    <col min="7" max="7" width="20.796875" style="1" customWidth="1"/>
    <col min="8" max="8" width="64.69921875" style="2" customWidth="1"/>
    <col min="9" max="9" width="20.796875" style="1" customWidth="1"/>
  </cols>
  <sheetData>
    <row r="1" spans="1:9" ht="25.5" customHeight="1">
      <c r="A1" s="74" t="s">
        <v>8</v>
      </c>
      <c r="B1" s="74"/>
      <c r="C1" s="74"/>
      <c r="D1" s="74"/>
      <c r="E1" s="74"/>
      <c r="F1" s="74"/>
      <c r="G1" s="74"/>
      <c r="H1" s="74"/>
      <c r="I1" s="74"/>
    </row>
    <row r="2" spans="1:9">
      <c r="A2" s="3"/>
      <c r="B2" s="3"/>
      <c r="C2" s="4"/>
      <c r="D2" s="5"/>
      <c r="E2" s="4"/>
      <c r="F2" s="5"/>
      <c r="G2" s="4"/>
      <c r="H2" s="5"/>
      <c r="I2" s="4"/>
    </row>
    <row r="3" spans="1:9" ht="27.55" customHeight="1">
      <c r="A3" s="75"/>
      <c r="B3" s="75"/>
      <c r="C3" s="75"/>
      <c r="D3" s="75"/>
      <c r="E3" s="75"/>
      <c r="F3" s="75"/>
      <c r="G3" s="75"/>
      <c r="H3" s="75"/>
      <c r="I3" s="75"/>
    </row>
    <row r="4" spans="1:9" ht="13.3" thickBot="1">
      <c r="A4" s="6"/>
      <c r="C4" s="7"/>
      <c r="D4" s="8"/>
      <c r="E4" s="9"/>
      <c r="F4" s="8"/>
      <c r="G4" s="9"/>
      <c r="H4" s="10"/>
      <c r="I4" s="9"/>
    </row>
    <row r="5" spans="1:9" ht="14.95" customHeight="1">
      <c r="A5" s="94" t="s">
        <v>2</v>
      </c>
      <c r="B5" s="11"/>
      <c r="C5" s="12"/>
      <c r="D5" s="13"/>
      <c r="E5" s="12"/>
      <c r="F5" s="62"/>
      <c r="G5" s="63"/>
      <c r="H5" s="14"/>
      <c r="I5" s="12"/>
    </row>
    <row r="6" spans="1:9" ht="19.8" customHeight="1">
      <c r="A6" s="95"/>
      <c r="B6" s="23" t="s">
        <v>44</v>
      </c>
      <c r="C6" s="36" t="s">
        <v>10</v>
      </c>
      <c r="D6" s="24" t="s">
        <v>45</v>
      </c>
      <c r="E6" s="36" t="s">
        <v>10</v>
      </c>
      <c r="F6" s="24" t="s">
        <v>45</v>
      </c>
      <c r="G6" s="36" t="s">
        <v>10</v>
      </c>
      <c r="H6" s="24" t="s">
        <v>47</v>
      </c>
      <c r="I6" s="36" t="s">
        <v>10</v>
      </c>
    </row>
    <row r="7" spans="1:9" ht="21.05" customHeight="1">
      <c r="A7" s="95"/>
      <c r="B7" s="28"/>
      <c r="C7" s="36" t="s">
        <v>9</v>
      </c>
      <c r="D7" s="25" t="s">
        <v>95</v>
      </c>
      <c r="E7" s="36" t="s">
        <v>9</v>
      </c>
      <c r="F7" s="25" t="s">
        <v>96</v>
      </c>
      <c r="G7" s="36" t="s">
        <v>9</v>
      </c>
      <c r="H7" s="25" t="s">
        <v>97</v>
      </c>
      <c r="I7" s="36" t="s">
        <v>9</v>
      </c>
    </row>
    <row r="8" spans="1:9" ht="20.350000000000001" customHeight="1">
      <c r="A8" s="95"/>
      <c r="B8" s="28"/>
      <c r="C8" s="36"/>
      <c r="D8" s="25"/>
      <c r="E8" s="36"/>
      <c r="F8" s="25"/>
      <c r="G8" s="36"/>
      <c r="H8" s="25"/>
      <c r="I8" s="36"/>
    </row>
    <row r="9" spans="1:9" ht="14.95" customHeight="1">
      <c r="A9" s="95"/>
      <c r="B9" s="22" t="s">
        <v>55</v>
      </c>
      <c r="C9" s="34"/>
      <c r="D9" s="22" t="s">
        <v>56</v>
      </c>
      <c r="E9" s="34"/>
      <c r="F9" s="22" t="s">
        <v>57</v>
      </c>
      <c r="G9" s="34"/>
      <c r="H9" s="22" t="s">
        <v>57</v>
      </c>
      <c r="I9" s="34"/>
    </row>
    <row r="10" spans="1:9" ht="14.95" customHeight="1">
      <c r="A10" s="95"/>
      <c r="B10" s="22" t="s">
        <v>54</v>
      </c>
      <c r="C10" s="34"/>
      <c r="D10" s="22" t="s">
        <v>80</v>
      </c>
      <c r="E10" s="34"/>
      <c r="F10" s="22" t="s">
        <v>81</v>
      </c>
      <c r="G10" s="34"/>
      <c r="H10" s="22" t="s">
        <v>81</v>
      </c>
      <c r="I10" s="34"/>
    </row>
    <row r="11" spans="1:9" ht="14.95" customHeight="1">
      <c r="A11" s="95"/>
      <c r="B11" s="37"/>
      <c r="C11" s="34"/>
      <c r="D11" s="50"/>
      <c r="E11" s="34"/>
      <c r="F11" s="50"/>
      <c r="G11" s="34"/>
      <c r="H11" s="65"/>
      <c r="I11" s="34"/>
    </row>
    <row r="12" spans="1:9" ht="18" customHeight="1">
      <c r="A12" s="95"/>
      <c r="B12" s="38" t="s">
        <v>78</v>
      </c>
      <c r="C12" s="34"/>
      <c r="D12" s="38" t="s">
        <v>82</v>
      </c>
      <c r="E12" s="34"/>
      <c r="F12" s="38" t="s">
        <v>84</v>
      </c>
      <c r="G12" s="34"/>
      <c r="H12" s="38" t="s">
        <v>84</v>
      </c>
      <c r="I12" s="34"/>
    </row>
    <row r="13" spans="1:9" ht="14.95" customHeight="1">
      <c r="A13" s="95"/>
      <c r="B13" s="28"/>
      <c r="C13" s="34"/>
      <c r="D13" s="51"/>
      <c r="E13" s="34"/>
      <c r="F13" s="51"/>
      <c r="G13" s="34"/>
      <c r="H13" s="51"/>
      <c r="I13" s="34"/>
    </row>
    <row r="14" spans="1:9" ht="16.899999999999999" customHeight="1">
      <c r="A14" s="95"/>
      <c r="B14" s="23" t="s">
        <v>18</v>
      </c>
      <c r="C14" s="36"/>
      <c r="D14" s="23" t="s">
        <v>13</v>
      </c>
      <c r="E14" s="36"/>
      <c r="F14" s="23" t="s">
        <v>13</v>
      </c>
      <c r="G14" s="36"/>
      <c r="H14" s="23" t="s">
        <v>13</v>
      </c>
      <c r="I14" s="36"/>
    </row>
    <row r="15" spans="1:9" ht="14.95" customHeight="1">
      <c r="A15" s="95"/>
      <c r="B15" s="39" t="s">
        <v>12</v>
      </c>
      <c r="C15" s="36"/>
      <c r="D15" s="39" t="s">
        <v>12</v>
      </c>
      <c r="E15" s="36"/>
      <c r="F15" s="39" t="s">
        <v>12</v>
      </c>
      <c r="G15" s="36"/>
      <c r="H15" s="39" t="s">
        <v>12</v>
      </c>
      <c r="I15" s="36"/>
    </row>
    <row r="16" spans="1:9" ht="18" customHeight="1" thickBot="1">
      <c r="A16" s="96"/>
      <c r="B16" s="40" t="s">
        <v>22</v>
      </c>
      <c r="C16" s="41"/>
      <c r="D16" s="40" t="s">
        <v>46</v>
      </c>
      <c r="E16" s="52"/>
      <c r="F16" s="40" t="s">
        <v>79</v>
      </c>
      <c r="G16" s="52"/>
      <c r="H16" s="40" t="s">
        <v>98</v>
      </c>
      <c r="I16" s="41"/>
    </row>
    <row r="17" spans="1:9" ht="14.95" customHeight="1">
      <c r="A17" s="26"/>
      <c r="B17" s="42"/>
      <c r="C17" s="43"/>
      <c r="D17" s="51"/>
      <c r="E17" s="34"/>
      <c r="F17" s="51"/>
      <c r="G17" s="34"/>
      <c r="H17" s="51"/>
      <c r="I17" s="43"/>
    </row>
    <row r="18" spans="1:9" ht="18" customHeight="1">
      <c r="A18" s="27" t="s">
        <v>3</v>
      </c>
      <c r="B18" s="44"/>
      <c r="C18" s="43"/>
      <c r="D18" s="51"/>
      <c r="E18" s="43"/>
      <c r="F18" s="51"/>
      <c r="G18" s="43"/>
      <c r="H18" s="51"/>
      <c r="I18" s="43"/>
    </row>
    <row r="19" spans="1:9" ht="14.95" customHeight="1">
      <c r="A19" s="28"/>
      <c r="B19" s="44"/>
      <c r="C19" s="43"/>
      <c r="D19" s="44"/>
      <c r="E19" s="43"/>
      <c r="F19" s="44"/>
      <c r="G19" s="43"/>
      <c r="H19" s="44"/>
      <c r="I19" s="43"/>
    </row>
    <row r="20" spans="1:9" ht="14.95" customHeight="1">
      <c r="A20" s="29" t="s">
        <v>58</v>
      </c>
      <c r="B20" s="29" t="s">
        <v>74</v>
      </c>
      <c r="C20" s="45">
        <f>105000*12</f>
        <v>1260000</v>
      </c>
      <c r="D20" s="29" t="s">
        <v>48</v>
      </c>
      <c r="E20" s="46">
        <v>1386000</v>
      </c>
      <c r="F20" s="29" t="s">
        <v>48</v>
      </c>
      <c r="G20" s="46">
        <v>1524600</v>
      </c>
      <c r="H20" s="29" t="s">
        <v>48</v>
      </c>
      <c r="I20" s="46">
        <v>1677100</v>
      </c>
    </row>
    <row r="21" spans="1:9" ht="14.95" customHeight="1">
      <c r="A21" s="29" t="s">
        <v>75</v>
      </c>
      <c r="B21" s="44"/>
      <c r="C21" s="43"/>
      <c r="D21" s="44"/>
      <c r="E21" s="43"/>
      <c r="F21" s="44"/>
      <c r="G21" s="43"/>
      <c r="H21" s="44"/>
      <c r="I21" s="43"/>
    </row>
    <row r="22" spans="1:9" ht="14.95" customHeight="1">
      <c r="A22" s="29" t="s">
        <v>76</v>
      </c>
      <c r="B22" s="44"/>
      <c r="C22" s="43"/>
      <c r="D22" s="44"/>
      <c r="E22" s="43"/>
      <c r="F22" s="44"/>
      <c r="G22" s="43"/>
      <c r="H22" s="44"/>
      <c r="I22" s="43"/>
    </row>
    <row r="23" spans="1:9" ht="14.95" customHeight="1">
      <c r="A23" s="29"/>
      <c r="B23" s="44"/>
      <c r="C23" s="43"/>
      <c r="D23" s="44"/>
      <c r="E23" s="43"/>
      <c r="F23" s="44"/>
      <c r="G23" s="43"/>
      <c r="H23" s="44"/>
      <c r="I23" s="43"/>
    </row>
    <row r="24" spans="1:9" ht="14.95" customHeight="1">
      <c r="A24" s="30" t="s">
        <v>37</v>
      </c>
      <c r="B24" s="29" t="s">
        <v>65</v>
      </c>
      <c r="C24" s="46">
        <f>48000*1</f>
        <v>48000</v>
      </c>
      <c r="D24" s="29" t="s">
        <v>48</v>
      </c>
      <c r="E24" s="46">
        <v>52800</v>
      </c>
      <c r="F24" s="29" t="s">
        <v>48</v>
      </c>
      <c r="G24" s="46">
        <v>58100</v>
      </c>
      <c r="H24" s="29" t="s">
        <v>48</v>
      </c>
      <c r="I24" s="46">
        <v>63900</v>
      </c>
    </row>
    <row r="25" spans="1:9" ht="14.95" customHeight="1">
      <c r="A25" s="29"/>
      <c r="B25" s="44"/>
      <c r="C25" s="43"/>
      <c r="D25" s="51"/>
      <c r="E25" s="43"/>
      <c r="F25" s="51"/>
      <c r="G25" s="43"/>
      <c r="H25" s="51"/>
      <c r="I25" s="43"/>
    </row>
    <row r="26" spans="1:9" ht="18" customHeight="1">
      <c r="A26" s="27" t="s">
        <v>1</v>
      </c>
      <c r="B26" s="44"/>
      <c r="C26" s="43"/>
      <c r="D26" s="51"/>
      <c r="E26" s="43"/>
      <c r="F26" s="51"/>
      <c r="G26" s="43"/>
      <c r="H26" s="51"/>
      <c r="I26" s="43"/>
    </row>
    <row r="27" spans="1:9" ht="14.95" customHeight="1">
      <c r="A27" s="29"/>
      <c r="B27" s="44"/>
      <c r="C27" s="43"/>
      <c r="D27" s="51"/>
      <c r="E27" s="43"/>
      <c r="F27" s="51"/>
      <c r="G27" s="43"/>
      <c r="H27" s="51"/>
      <c r="I27" s="43"/>
    </row>
    <row r="28" spans="1:9" ht="14.95" customHeight="1">
      <c r="A28" s="30" t="s">
        <v>36</v>
      </c>
      <c r="B28" s="29" t="s">
        <v>64</v>
      </c>
      <c r="C28" s="46">
        <f>7000*12</f>
        <v>84000</v>
      </c>
      <c r="D28" s="29" t="s">
        <v>48</v>
      </c>
      <c r="E28" s="46">
        <v>92400</v>
      </c>
      <c r="F28" s="29" t="s">
        <v>48</v>
      </c>
      <c r="G28" s="46">
        <v>101600</v>
      </c>
      <c r="H28" s="29" t="s">
        <v>48</v>
      </c>
      <c r="I28" s="46">
        <v>111800</v>
      </c>
    </row>
    <row r="29" spans="1:9" ht="14.95" customHeight="1">
      <c r="A29" s="29"/>
      <c r="B29" s="44"/>
      <c r="C29" s="43"/>
      <c r="D29" s="51"/>
      <c r="E29" s="43"/>
      <c r="F29" s="51"/>
      <c r="G29" s="43"/>
      <c r="H29" s="51"/>
      <c r="I29" s="43"/>
    </row>
    <row r="30" spans="1:9" ht="14.95" customHeight="1">
      <c r="A30" s="29" t="s">
        <v>35</v>
      </c>
      <c r="B30" s="29" t="s">
        <v>77</v>
      </c>
      <c r="C30" s="46">
        <f>2250*12</f>
        <v>27000</v>
      </c>
      <c r="D30" s="29" t="s">
        <v>48</v>
      </c>
      <c r="E30" s="46">
        <v>29700</v>
      </c>
      <c r="F30" s="29" t="s">
        <v>48</v>
      </c>
      <c r="G30" s="46">
        <v>32700</v>
      </c>
      <c r="H30" s="29" t="s">
        <v>48</v>
      </c>
      <c r="I30" s="46">
        <v>35900</v>
      </c>
    </row>
    <row r="31" spans="1:9" ht="14.95" customHeight="1">
      <c r="A31" s="29"/>
      <c r="B31" s="44"/>
      <c r="C31" s="43"/>
      <c r="D31" s="51"/>
      <c r="E31" s="43"/>
      <c r="F31" s="51"/>
      <c r="G31" s="43"/>
      <c r="H31" s="51"/>
      <c r="I31" s="43"/>
    </row>
    <row r="32" spans="1:9" ht="14.95" customHeight="1">
      <c r="A32" s="27" t="s">
        <v>4</v>
      </c>
      <c r="B32" s="29" t="s">
        <v>43</v>
      </c>
      <c r="C32" s="46">
        <v>10000</v>
      </c>
      <c r="D32" s="29" t="s">
        <v>48</v>
      </c>
      <c r="E32" s="46">
        <v>11000</v>
      </c>
      <c r="F32" s="29" t="s">
        <v>48</v>
      </c>
      <c r="G32" s="46">
        <v>12100</v>
      </c>
      <c r="H32" s="29" t="s">
        <v>48</v>
      </c>
      <c r="I32" s="46">
        <v>13300</v>
      </c>
    </row>
    <row r="33" spans="1:9" ht="14.95" customHeight="1">
      <c r="A33" s="29"/>
      <c r="B33" s="44"/>
      <c r="C33" s="43"/>
      <c r="D33" s="51"/>
      <c r="E33" s="43"/>
      <c r="F33" s="51"/>
      <c r="G33" s="43"/>
      <c r="H33" s="51"/>
      <c r="I33" s="43"/>
    </row>
    <row r="34" spans="1:9" ht="14.95" customHeight="1">
      <c r="A34" s="29"/>
      <c r="B34" s="44"/>
      <c r="C34" s="43"/>
      <c r="D34" s="51"/>
      <c r="E34" s="43"/>
      <c r="F34" s="51"/>
      <c r="G34" s="43"/>
      <c r="H34" s="51"/>
      <c r="I34" s="43"/>
    </row>
    <row r="35" spans="1:9" ht="14.95" customHeight="1">
      <c r="A35" s="27" t="s">
        <v>5</v>
      </c>
      <c r="B35" s="44"/>
      <c r="C35" s="43"/>
      <c r="D35" s="51"/>
      <c r="E35" s="43"/>
      <c r="F35" s="51"/>
      <c r="G35" s="43"/>
      <c r="H35" s="51"/>
      <c r="I35" s="43"/>
    </row>
    <row r="36" spans="1:9" ht="14.95" customHeight="1">
      <c r="A36" s="29"/>
      <c r="B36" s="44"/>
      <c r="C36" s="43"/>
      <c r="D36" s="51"/>
      <c r="E36" s="43"/>
      <c r="F36" s="51"/>
      <c r="G36" s="43"/>
      <c r="H36" s="51"/>
      <c r="I36" s="43"/>
    </row>
    <row r="37" spans="1:9" ht="14.95" customHeight="1">
      <c r="A37" s="30" t="s">
        <v>38</v>
      </c>
      <c r="B37" s="29" t="s">
        <v>63</v>
      </c>
      <c r="C37" s="46">
        <f>27500*12</f>
        <v>330000</v>
      </c>
      <c r="D37" s="29" t="s">
        <v>48</v>
      </c>
      <c r="E37" s="46">
        <v>363000</v>
      </c>
      <c r="F37" s="29" t="s">
        <v>48</v>
      </c>
      <c r="G37" s="46">
        <v>399300</v>
      </c>
      <c r="H37" s="29" t="s">
        <v>48</v>
      </c>
      <c r="I37" s="46">
        <v>439200</v>
      </c>
    </row>
    <row r="38" spans="1:9" ht="14.95" customHeight="1">
      <c r="A38" s="30"/>
      <c r="B38" s="44"/>
      <c r="C38" s="43"/>
      <c r="D38" s="44"/>
      <c r="E38" s="43"/>
      <c r="F38" s="51"/>
      <c r="G38" s="43"/>
      <c r="H38" s="51"/>
      <c r="I38" s="43"/>
    </row>
    <row r="39" spans="1:9" ht="14.95" customHeight="1">
      <c r="A39" s="30" t="s">
        <v>17</v>
      </c>
      <c r="B39" s="44"/>
      <c r="C39" s="43"/>
      <c r="D39" s="44"/>
      <c r="E39" s="43"/>
      <c r="F39" s="44"/>
      <c r="G39" s="43"/>
      <c r="H39" s="44"/>
      <c r="I39" s="43"/>
    </row>
    <row r="40" spans="1:9" ht="14.95" customHeight="1">
      <c r="A40" s="29" t="s">
        <v>39</v>
      </c>
      <c r="B40" s="29" t="s">
        <v>62</v>
      </c>
      <c r="C40" s="46">
        <f>75000*12</f>
        <v>900000</v>
      </c>
      <c r="D40" s="29" t="s">
        <v>48</v>
      </c>
      <c r="E40" s="46">
        <v>990000</v>
      </c>
      <c r="F40" s="29" t="s">
        <v>48</v>
      </c>
      <c r="G40" s="46">
        <v>1089000</v>
      </c>
      <c r="H40" s="29" t="s">
        <v>48</v>
      </c>
      <c r="I40" s="46">
        <v>1197900</v>
      </c>
    </row>
    <row r="41" spans="1:9" ht="14.95" customHeight="1">
      <c r="A41" s="29"/>
      <c r="B41" s="44"/>
      <c r="C41" s="43"/>
      <c r="D41" s="44"/>
      <c r="E41" s="43"/>
      <c r="F41" s="44"/>
      <c r="G41" s="43"/>
      <c r="H41" s="44"/>
      <c r="I41" s="43"/>
    </row>
    <row r="42" spans="1:9" ht="14.95" customHeight="1">
      <c r="A42" s="29"/>
      <c r="B42" s="44"/>
      <c r="C42" s="43"/>
      <c r="D42" s="53" t="s">
        <v>83</v>
      </c>
      <c r="E42" s="54"/>
      <c r="F42" s="59"/>
      <c r="G42" s="54"/>
      <c r="H42" s="59"/>
      <c r="I42" s="54"/>
    </row>
    <row r="43" spans="1:9" ht="14.95" customHeight="1">
      <c r="A43" s="29"/>
      <c r="B43" s="44"/>
      <c r="C43" s="43"/>
      <c r="D43" s="53" t="s">
        <v>29</v>
      </c>
      <c r="E43" s="54">
        <f>19400*12</f>
        <v>232800</v>
      </c>
      <c r="F43" s="53" t="s">
        <v>34</v>
      </c>
      <c r="G43" s="54">
        <v>256100</v>
      </c>
      <c r="H43" s="53" t="s">
        <v>34</v>
      </c>
      <c r="I43" s="54">
        <v>281700</v>
      </c>
    </row>
    <row r="44" spans="1:9" ht="14.95" customHeight="1">
      <c r="A44" s="29"/>
      <c r="B44" s="44"/>
      <c r="C44" s="43"/>
      <c r="D44" s="44"/>
      <c r="E44" s="43"/>
      <c r="F44" s="44"/>
      <c r="G44" s="43"/>
      <c r="H44" s="44"/>
      <c r="I44" s="43"/>
    </row>
    <row r="45" spans="1:9" ht="14.95" customHeight="1">
      <c r="A45" s="29"/>
      <c r="B45" s="44"/>
      <c r="C45" s="43"/>
      <c r="D45" s="55"/>
      <c r="E45" s="43"/>
      <c r="F45" s="53" t="s">
        <v>85</v>
      </c>
      <c r="G45" s="54"/>
      <c r="H45" s="59"/>
      <c r="I45" s="54"/>
    </row>
    <row r="46" spans="1:9" ht="14.95" customHeight="1">
      <c r="A46" s="29"/>
      <c r="B46" s="44"/>
      <c r="C46" s="43"/>
      <c r="D46" s="55"/>
      <c r="E46" s="43"/>
      <c r="F46" s="53" t="s">
        <v>31</v>
      </c>
      <c r="G46" s="54">
        <v>267000</v>
      </c>
      <c r="H46" s="53" t="s">
        <v>34</v>
      </c>
      <c r="I46" s="54">
        <v>293700</v>
      </c>
    </row>
    <row r="47" spans="1:9" ht="14.95" customHeight="1">
      <c r="A47" s="29"/>
      <c r="B47" s="44"/>
      <c r="C47" s="43"/>
      <c r="D47" s="44"/>
      <c r="E47" s="43"/>
      <c r="F47" s="44"/>
      <c r="G47" s="43"/>
      <c r="H47" s="44"/>
      <c r="I47" s="43"/>
    </row>
    <row r="48" spans="1:9" ht="14.95" customHeight="1">
      <c r="A48" s="29" t="s">
        <v>50</v>
      </c>
      <c r="B48" s="29" t="s">
        <v>61</v>
      </c>
      <c r="C48" s="46">
        <f>3000*500</f>
        <v>1500000</v>
      </c>
      <c r="D48" s="29" t="s">
        <v>48</v>
      </c>
      <c r="E48" s="46">
        <v>1650000</v>
      </c>
      <c r="F48" s="29" t="s">
        <v>48</v>
      </c>
      <c r="G48" s="46">
        <v>1815000</v>
      </c>
      <c r="H48" s="29" t="s">
        <v>48</v>
      </c>
      <c r="I48" s="46">
        <v>1996500</v>
      </c>
    </row>
    <row r="49" spans="1:9" ht="14.95" customHeight="1">
      <c r="A49" s="29" t="s">
        <v>51</v>
      </c>
      <c r="B49" s="29" t="s">
        <v>41</v>
      </c>
      <c r="C49" s="46"/>
      <c r="D49" s="56"/>
      <c r="E49" s="43"/>
      <c r="F49" s="44"/>
      <c r="G49" s="43"/>
      <c r="H49" s="44"/>
      <c r="I49" s="43"/>
    </row>
    <row r="50" spans="1:9" ht="14.95" customHeight="1">
      <c r="A50" s="28" t="s">
        <v>52</v>
      </c>
      <c r="B50" s="29" t="s">
        <v>42</v>
      </c>
      <c r="C50" s="46"/>
      <c r="D50" s="53" t="s">
        <v>86</v>
      </c>
      <c r="E50" s="54">
        <v>330000</v>
      </c>
      <c r="F50" s="53" t="s">
        <v>34</v>
      </c>
      <c r="G50" s="54">
        <v>363000</v>
      </c>
      <c r="H50" s="66" t="s">
        <v>34</v>
      </c>
      <c r="I50" s="67">
        <v>399300</v>
      </c>
    </row>
    <row r="51" spans="1:9" ht="14.95" customHeight="1">
      <c r="A51" s="29" t="s">
        <v>53</v>
      </c>
      <c r="B51" s="44"/>
      <c r="C51" s="46"/>
      <c r="D51" s="56"/>
      <c r="E51" s="43"/>
      <c r="F51" s="44"/>
      <c r="G51" s="43"/>
      <c r="H51" s="44"/>
      <c r="I51" s="43"/>
    </row>
    <row r="52" spans="1:9" ht="14.95" customHeight="1">
      <c r="A52" s="29"/>
      <c r="B52" s="44"/>
      <c r="C52" s="46"/>
      <c r="D52" s="56"/>
      <c r="E52" s="43"/>
      <c r="F52" s="53" t="s">
        <v>87</v>
      </c>
      <c r="G52" s="54">
        <v>363000</v>
      </c>
      <c r="H52" s="34" t="s">
        <v>34</v>
      </c>
      <c r="I52" s="54">
        <v>399300</v>
      </c>
    </row>
    <row r="53" spans="1:9" ht="14.95" customHeight="1">
      <c r="A53" s="29"/>
      <c r="B53" s="44"/>
      <c r="C53" s="46"/>
      <c r="D53" s="56"/>
      <c r="E53" s="43"/>
      <c r="F53" s="44"/>
      <c r="G53" s="43"/>
      <c r="H53" s="44"/>
      <c r="I53" s="43"/>
    </row>
    <row r="54" spans="1:9" ht="14.95" customHeight="1">
      <c r="A54" s="31"/>
      <c r="B54" s="44"/>
      <c r="C54" s="46"/>
      <c r="D54" s="44"/>
      <c r="E54" s="43"/>
      <c r="F54" s="44"/>
      <c r="G54" s="43"/>
      <c r="H54" s="44"/>
      <c r="I54" s="43"/>
    </row>
    <row r="55" spans="1:9" ht="14.95" customHeight="1">
      <c r="A55" s="29"/>
      <c r="B55" s="44"/>
      <c r="C55" s="46"/>
      <c r="D55" s="44"/>
      <c r="E55" s="43"/>
      <c r="F55" s="44"/>
      <c r="G55" s="43"/>
      <c r="H55" s="44"/>
      <c r="I55" s="43"/>
    </row>
    <row r="56" spans="1:9" ht="14.95" customHeight="1">
      <c r="A56" s="29" t="s">
        <v>23</v>
      </c>
      <c r="B56" s="29" t="s">
        <v>60</v>
      </c>
      <c r="C56" s="46">
        <f>11000*12</f>
        <v>132000</v>
      </c>
      <c r="D56" s="29" t="s">
        <v>48</v>
      </c>
      <c r="E56" s="46">
        <v>145200</v>
      </c>
      <c r="F56" s="29" t="s">
        <v>48</v>
      </c>
      <c r="G56" s="46">
        <v>159700</v>
      </c>
      <c r="H56" s="29" t="s">
        <v>48</v>
      </c>
      <c r="I56" s="46">
        <v>175700</v>
      </c>
    </row>
    <row r="57" spans="1:9" ht="14.95" customHeight="1">
      <c r="A57" s="28"/>
      <c r="B57" s="44"/>
      <c r="C57" s="46"/>
      <c r="D57" s="44"/>
      <c r="E57" s="43"/>
      <c r="F57" s="44"/>
      <c r="G57" s="43"/>
      <c r="H57" s="44"/>
      <c r="I57" s="43"/>
    </row>
    <row r="58" spans="1:9" ht="14.95" customHeight="1">
      <c r="A58" s="32" t="s">
        <v>6</v>
      </c>
      <c r="B58" s="29" t="s">
        <v>59</v>
      </c>
      <c r="C58" s="46">
        <v>1750000</v>
      </c>
      <c r="D58" s="29" t="s">
        <v>48</v>
      </c>
      <c r="E58" s="46">
        <v>1925000</v>
      </c>
      <c r="F58" s="29" t="s">
        <v>48</v>
      </c>
      <c r="G58" s="46">
        <v>2117500</v>
      </c>
      <c r="H58" s="29" t="s">
        <v>48</v>
      </c>
      <c r="I58" s="46">
        <v>2329300</v>
      </c>
    </row>
    <row r="59" spans="1:9" ht="14.95" customHeight="1">
      <c r="A59" s="28" t="s">
        <v>7</v>
      </c>
      <c r="B59" s="44"/>
      <c r="C59" s="46"/>
      <c r="D59" s="44"/>
      <c r="E59" s="43"/>
      <c r="F59" s="44"/>
      <c r="G59" s="43"/>
      <c r="H59" s="44"/>
      <c r="I59" s="43"/>
    </row>
    <row r="60" spans="1:9" ht="14.95" customHeight="1">
      <c r="A60" s="28" t="s">
        <v>16</v>
      </c>
      <c r="B60" s="44"/>
      <c r="C60" s="46"/>
      <c r="D60" s="53" t="s">
        <v>88</v>
      </c>
      <c r="E60" s="54">
        <v>385000</v>
      </c>
      <c r="F60" s="53" t="s">
        <v>34</v>
      </c>
      <c r="G60" s="54">
        <v>423500</v>
      </c>
      <c r="H60" s="53" t="s">
        <v>34</v>
      </c>
      <c r="I60" s="54">
        <v>465900</v>
      </c>
    </row>
    <row r="61" spans="1:9" ht="14.95" customHeight="1">
      <c r="A61" s="31"/>
      <c r="B61" s="44"/>
      <c r="C61" s="46"/>
      <c r="D61" s="44"/>
      <c r="E61" s="43"/>
      <c r="F61" s="44"/>
      <c r="G61" s="43"/>
      <c r="H61" s="44"/>
      <c r="I61" s="43"/>
    </row>
    <row r="62" spans="1:9" ht="14.95" customHeight="1">
      <c r="A62" s="31"/>
      <c r="B62" s="44"/>
      <c r="C62" s="46"/>
      <c r="D62" s="57"/>
      <c r="E62" s="58"/>
      <c r="F62" s="53" t="s">
        <v>89</v>
      </c>
      <c r="G62" s="54">
        <v>423500</v>
      </c>
      <c r="H62" s="64" t="s">
        <v>34</v>
      </c>
      <c r="I62" s="54">
        <v>465900</v>
      </c>
    </row>
    <row r="63" spans="1:9" ht="14.95" customHeight="1">
      <c r="A63" s="28"/>
      <c r="B63" s="44"/>
      <c r="C63" s="46"/>
      <c r="D63" s="57"/>
      <c r="E63" s="58"/>
      <c r="F63" s="57"/>
      <c r="G63" s="58"/>
      <c r="H63" s="44"/>
      <c r="I63" s="43"/>
    </row>
    <row r="64" spans="1:9" ht="14.95" customHeight="1">
      <c r="A64" s="28" t="s">
        <v>15</v>
      </c>
      <c r="B64" s="44"/>
      <c r="C64" s="46"/>
      <c r="D64" s="44"/>
      <c r="E64" s="43"/>
      <c r="F64" s="44"/>
      <c r="G64" s="43"/>
      <c r="H64" s="44"/>
      <c r="I64" s="43"/>
    </row>
    <row r="65" spans="1:9" ht="14.95" customHeight="1">
      <c r="A65" s="33" t="s">
        <v>40</v>
      </c>
      <c r="B65" s="44"/>
      <c r="C65" s="46"/>
      <c r="D65" s="44"/>
      <c r="E65" s="43"/>
      <c r="F65" s="44"/>
      <c r="G65" s="43"/>
      <c r="H65" s="44"/>
      <c r="I65" s="43"/>
    </row>
    <row r="66" spans="1:9" ht="14.95" customHeight="1">
      <c r="A66" s="34"/>
      <c r="B66" s="44"/>
      <c r="C66" s="46"/>
      <c r="D66" s="44"/>
      <c r="E66" s="43"/>
      <c r="F66" s="44"/>
      <c r="G66" s="43"/>
      <c r="H66" s="44"/>
      <c r="I66" s="43"/>
    </row>
    <row r="67" spans="1:9" ht="14.95" customHeight="1">
      <c r="A67" s="29" t="s">
        <v>20</v>
      </c>
      <c r="B67" s="29" t="s">
        <v>21</v>
      </c>
      <c r="C67" s="46">
        <f>12500*12</f>
        <v>150000</v>
      </c>
      <c r="D67" s="29" t="s">
        <v>48</v>
      </c>
      <c r="E67" s="46">
        <v>165000</v>
      </c>
      <c r="F67" s="29" t="s">
        <v>48</v>
      </c>
      <c r="G67" s="46">
        <v>181500</v>
      </c>
      <c r="H67" s="29" t="s">
        <v>48</v>
      </c>
      <c r="I67" s="46">
        <v>199700</v>
      </c>
    </row>
    <row r="68" spans="1:9" ht="14.95" customHeight="1">
      <c r="A68" s="34"/>
      <c r="B68" s="44"/>
      <c r="C68" s="46"/>
      <c r="D68" s="44"/>
      <c r="E68" s="43"/>
      <c r="F68" s="44"/>
      <c r="G68" s="43"/>
      <c r="H68" s="44"/>
      <c r="I68" s="43"/>
    </row>
    <row r="69" spans="1:9" ht="14.95" customHeight="1">
      <c r="A69" s="29" t="s">
        <v>28</v>
      </c>
      <c r="B69" s="29" t="s">
        <v>66</v>
      </c>
      <c r="C69" s="46">
        <f>(8400*15)*12</f>
        <v>1512000</v>
      </c>
      <c r="D69" s="29" t="s">
        <v>48</v>
      </c>
      <c r="E69" s="46">
        <v>1663200</v>
      </c>
      <c r="F69" s="29" t="s">
        <v>48</v>
      </c>
      <c r="G69" s="46">
        <v>1829500</v>
      </c>
      <c r="H69" s="29" t="s">
        <v>48</v>
      </c>
      <c r="I69" s="46">
        <v>2012500</v>
      </c>
    </row>
    <row r="70" spans="1:9" ht="14.95" customHeight="1">
      <c r="A70" s="29"/>
      <c r="B70" s="44"/>
      <c r="C70" s="46"/>
      <c r="D70" s="44"/>
      <c r="E70" s="43"/>
      <c r="F70" s="44"/>
      <c r="G70" s="43"/>
      <c r="H70" s="44"/>
      <c r="I70" s="43"/>
    </row>
    <row r="71" spans="1:9" ht="14.95" customHeight="1">
      <c r="A71" s="29"/>
      <c r="B71" s="44"/>
      <c r="C71" s="46"/>
      <c r="D71" s="53" t="s">
        <v>90</v>
      </c>
      <c r="E71" s="54">
        <v>331200</v>
      </c>
      <c r="F71" s="53" t="s">
        <v>34</v>
      </c>
      <c r="G71" s="54">
        <v>364300</v>
      </c>
      <c r="H71" s="64" t="s">
        <v>34</v>
      </c>
      <c r="I71" s="54">
        <v>400800</v>
      </c>
    </row>
    <row r="72" spans="1:9" ht="14.95" customHeight="1">
      <c r="A72" s="29"/>
      <c r="B72" s="44"/>
      <c r="C72" s="46"/>
      <c r="D72" s="59"/>
      <c r="E72" s="54"/>
      <c r="F72" s="59"/>
      <c r="G72" s="54"/>
      <c r="H72" s="59"/>
      <c r="I72" s="54"/>
    </row>
    <row r="73" spans="1:9" ht="14.95" customHeight="1">
      <c r="A73" s="29"/>
      <c r="B73" s="44"/>
      <c r="C73" s="46"/>
      <c r="D73" s="59"/>
      <c r="E73" s="54"/>
      <c r="F73" s="53" t="s">
        <v>30</v>
      </c>
      <c r="G73" s="54">
        <v>360000</v>
      </c>
      <c r="H73" s="64" t="s">
        <v>34</v>
      </c>
      <c r="I73" s="54">
        <v>396000</v>
      </c>
    </row>
    <row r="74" spans="1:9" ht="14.95" customHeight="1">
      <c r="A74" s="29"/>
      <c r="B74" s="44"/>
      <c r="C74" s="46"/>
      <c r="D74" s="59"/>
      <c r="E74" s="54"/>
      <c r="F74" s="59"/>
      <c r="G74" s="54"/>
      <c r="H74" s="59"/>
      <c r="I74" s="54"/>
    </row>
    <row r="75" spans="1:9" ht="14.95" customHeight="1">
      <c r="A75" s="29"/>
      <c r="B75" s="44"/>
      <c r="C75" s="46"/>
      <c r="D75" s="59"/>
      <c r="E75" s="54"/>
      <c r="F75" s="59"/>
      <c r="G75" s="54"/>
      <c r="H75" s="59"/>
      <c r="I75" s="54"/>
    </row>
    <row r="76" spans="1:9" ht="14.95" customHeight="1">
      <c r="A76" s="29" t="s">
        <v>49</v>
      </c>
      <c r="B76" s="29" t="s">
        <v>71</v>
      </c>
      <c r="C76" s="46">
        <f>(5500*9)*12</f>
        <v>594000</v>
      </c>
      <c r="D76" s="29" t="s">
        <v>48</v>
      </c>
      <c r="E76" s="46">
        <v>653400</v>
      </c>
      <c r="F76" s="29" t="s">
        <v>48</v>
      </c>
      <c r="G76" s="46">
        <v>718700</v>
      </c>
      <c r="H76" s="29" t="s">
        <v>48</v>
      </c>
      <c r="I76" s="46">
        <v>790600</v>
      </c>
    </row>
    <row r="77" spans="1:9" ht="14.95" customHeight="1">
      <c r="A77" s="29"/>
      <c r="B77" s="44"/>
      <c r="C77" s="46"/>
      <c r="D77" s="44"/>
      <c r="E77" s="43"/>
      <c r="F77" s="44"/>
      <c r="G77" s="43"/>
      <c r="H77" s="44"/>
      <c r="I77" s="68"/>
    </row>
    <row r="78" spans="1:9" ht="14.95" customHeight="1">
      <c r="A78" s="29"/>
      <c r="B78" s="44"/>
      <c r="C78" s="46"/>
      <c r="D78" s="53" t="s">
        <v>91</v>
      </c>
      <c r="E78" s="54">
        <v>72000</v>
      </c>
      <c r="F78" s="53" t="s">
        <v>34</v>
      </c>
      <c r="G78" s="54">
        <v>79200</v>
      </c>
      <c r="H78" s="64" t="s">
        <v>34</v>
      </c>
      <c r="I78" s="54">
        <v>87100</v>
      </c>
    </row>
    <row r="79" spans="1:9" ht="14.95" customHeight="1">
      <c r="A79" s="29"/>
      <c r="B79" s="44"/>
      <c r="C79" s="46"/>
      <c r="D79" s="59"/>
      <c r="E79" s="54"/>
      <c r="F79" s="59"/>
      <c r="G79" s="54"/>
      <c r="H79" s="59"/>
      <c r="I79" s="69"/>
    </row>
    <row r="80" spans="1:9" ht="14.95" customHeight="1">
      <c r="A80" s="29"/>
      <c r="B80" s="44"/>
      <c r="C80" s="46"/>
      <c r="D80" s="59"/>
      <c r="E80" s="54"/>
      <c r="F80" s="53" t="s">
        <v>92</v>
      </c>
      <c r="G80" s="54">
        <v>79200</v>
      </c>
      <c r="H80" s="64" t="s">
        <v>34</v>
      </c>
      <c r="I80" s="54">
        <v>87100</v>
      </c>
    </row>
    <row r="81" spans="1:9" ht="14.95" customHeight="1">
      <c r="A81" s="29"/>
      <c r="B81" s="44"/>
      <c r="C81" s="46"/>
      <c r="D81" s="59"/>
      <c r="E81" s="54"/>
      <c r="F81" s="59"/>
      <c r="G81" s="54"/>
      <c r="H81" s="59"/>
      <c r="I81" s="69"/>
    </row>
    <row r="82" spans="1:9" ht="14.95" customHeight="1">
      <c r="A82" s="29"/>
      <c r="B82" s="44"/>
      <c r="C82" s="46"/>
      <c r="D82" s="44"/>
      <c r="E82" s="43"/>
      <c r="F82" s="44"/>
      <c r="G82" s="43"/>
      <c r="H82" s="44"/>
      <c r="I82" s="68"/>
    </row>
    <row r="83" spans="1:9" ht="14.95" customHeight="1">
      <c r="A83" s="29" t="s">
        <v>24</v>
      </c>
      <c r="B83" s="29" t="s">
        <v>67</v>
      </c>
      <c r="C83" s="46">
        <f>(5000*3)*12</f>
        <v>180000</v>
      </c>
      <c r="D83" s="29" t="s">
        <v>48</v>
      </c>
      <c r="E83" s="46">
        <v>198000</v>
      </c>
      <c r="F83" s="29" t="s">
        <v>48</v>
      </c>
      <c r="G83" s="46">
        <v>217800</v>
      </c>
      <c r="H83" s="29" t="s">
        <v>48</v>
      </c>
      <c r="I83" s="46">
        <v>239600</v>
      </c>
    </row>
    <row r="84" spans="1:9" ht="14.95" customHeight="1">
      <c r="A84" s="29"/>
      <c r="B84" s="44"/>
      <c r="C84" s="46"/>
      <c r="D84" s="44"/>
      <c r="E84" s="43"/>
      <c r="F84" s="44"/>
      <c r="G84" s="43"/>
      <c r="H84" s="44"/>
      <c r="I84" s="43"/>
    </row>
    <row r="85" spans="1:9" ht="14.95" customHeight="1">
      <c r="A85" s="29"/>
      <c r="B85" s="44"/>
      <c r="C85" s="46"/>
      <c r="D85" s="53" t="s">
        <v>93</v>
      </c>
      <c r="E85" s="54">
        <v>66000</v>
      </c>
      <c r="F85" s="64" t="s">
        <v>34</v>
      </c>
      <c r="G85" s="54">
        <v>72600</v>
      </c>
      <c r="H85" s="64" t="s">
        <v>34</v>
      </c>
      <c r="I85" s="54">
        <v>79900</v>
      </c>
    </row>
    <row r="86" spans="1:9" ht="14.95" customHeight="1">
      <c r="A86" s="29"/>
      <c r="B86" s="44"/>
      <c r="C86" s="46"/>
      <c r="D86" s="59"/>
      <c r="E86" s="54"/>
      <c r="F86" s="59"/>
      <c r="G86" s="54"/>
      <c r="H86" s="59"/>
      <c r="I86" s="54"/>
    </row>
    <row r="87" spans="1:9" ht="14.95" customHeight="1">
      <c r="A87" s="29"/>
      <c r="B87" s="44"/>
      <c r="C87" s="46"/>
      <c r="D87" s="59"/>
      <c r="E87" s="54"/>
      <c r="F87" s="53" t="s">
        <v>94</v>
      </c>
      <c r="G87" s="54">
        <v>72000</v>
      </c>
      <c r="H87" s="64" t="s">
        <v>34</v>
      </c>
      <c r="I87" s="54">
        <v>79200</v>
      </c>
    </row>
    <row r="88" spans="1:9" ht="14.95" customHeight="1">
      <c r="A88" s="29"/>
      <c r="B88" s="44"/>
      <c r="C88" s="46"/>
      <c r="D88" s="59"/>
      <c r="E88" s="54"/>
      <c r="F88" s="59"/>
      <c r="G88" s="54"/>
      <c r="H88" s="59"/>
      <c r="I88" s="54"/>
    </row>
    <row r="89" spans="1:9" ht="14.95" customHeight="1">
      <c r="A89" s="29"/>
      <c r="B89" s="44"/>
      <c r="C89" s="46"/>
      <c r="D89" s="44"/>
      <c r="E89" s="43"/>
      <c r="F89" s="44"/>
      <c r="G89" s="43"/>
      <c r="H89" s="44"/>
      <c r="I89" s="43"/>
    </row>
    <row r="90" spans="1:9" ht="14.95" customHeight="1">
      <c r="A90" s="29" t="s">
        <v>25</v>
      </c>
      <c r="B90" s="29" t="s">
        <v>19</v>
      </c>
      <c r="C90" s="46">
        <v>150000</v>
      </c>
      <c r="D90" s="29" t="s">
        <v>48</v>
      </c>
      <c r="E90" s="46">
        <v>165000</v>
      </c>
      <c r="F90" s="29" t="s">
        <v>48</v>
      </c>
      <c r="G90" s="46">
        <v>181500</v>
      </c>
      <c r="H90" s="29" t="s">
        <v>48</v>
      </c>
      <c r="I90" s="46">
        <v>199700</v>
      </c>
    </row>
    <row r="91" spans="1:9" ht="14.95" customHeight="1">
      <c r="A91" s="29"/>
      <c r="B91" s="44"/>
      <c r="C91" s="46"/>
      <c r="D91" s="44"/>
      <c r="E91" s="43"/>
      <c r="F91" s="44"/>
      <c r="G91" s="43"/>
      <c r="H91" s="44"/>
      <c r="I91" s="43"/>
    </row>
    <row r="92" spans="1:9" ht="14.95" customHeight="1">
      <c r="A92" s="29" t="s">
        <v>26</v>
      </c>
      <c r="B92" s="29" t="s">
        <v>68</v>
      </c>
      <c r="C92" s="46">
        <f>11000*12</f>
        <v>132000</v>
      </c>
      <c r="D92" s="29" t="s">
        <v>48</v>
      </c>
      <c r="E92" s="46">
        <v>145200</v>
      </c>
      <c r="F92" s="29" t="s">
        <v>48</v>
      </c>
      <c r="G92" s="46">
        <v>159700</v>
      </c>
      <c r="H92" s="29" t="s">
        <v>48</v>
      </c>
      <c r="I92" s="46">
        <v>175700</v>
      </c>
    </row>
    <row r="93" spans="1:9" ht="14.95" customHeight="1">
      <c r="A93" s="29"/>
      <c r="B93" s="44"/>
      <c r="C93" s="46"/>
      <c r="D93" s="44"/>
      <c r="E93" s="43"/>
      <c r="F93" s="44"/>
      <c r="G93" s="43"/>
      <c r="H93" s="44"/>
      <c r="I93" s="43"/>
    </row>
    <row r="94" spans="1:9" ht="14.95" customHeight="1">
      <c r="A94" s="34" t="s">
        <v>33</v>
      </c>
      <c r="B94" s="44"/>
      <c r="C94" s="46"/>
      <c r="D94" s="44"/>
      <c r="E94" s="43"/>
      <c r="F94" s="53" t="s">
        <v>32</v>
      </c>
      <c r="G94" s="54">
        <v>168000</v>
      </c>
      <c r="H94" s="64" t="s">
        <v>34</v>
      </c>
      <c r="I94" s="54">
        <v>184800</v>
      </c>
    </row>
    <row r="95" spans="1:9" ht="14.95" customHeight="1">
      <c r="A95" s="47"/>
      <c r="B95" s="44"/>
      <c r="C95" s="46"/>
      <c r="D95" s="44"/>
      <c r="E95" s="43"/>
      <c r="F95" s="53"/>
      <c r="G95" s="54"/>
      <c r="H95" s="64"/>
      <c r="I95" s="54"/>
    </row>
    <row r="96" spans="1:9" ht="14.95" customHeight="1">
      <c r="A96" s="29" t="s">
        <v>72</v>
      </c>
      <c r="B96" s="29" t="s">
        <v>73</v>
      </c>
      <c r="C96" s="46">
        <f>7000*12</f>
        <v>84000</v>
      </c>
      <c r="D96" s="29" t="s">
        <v>48</v>
      </c>
      <c r="E96" s="46">
        <v>92400</v>
      </c>
      <c r="F96" s="29" t="s">
        <v>48</v>
      </c>
      <c r="G96" s="46">
        <v>101600</v>
      </c>
      <c r="H96" s="29" t="s">
        <v>48</v>
      </c>
      <c r="I96" s="46">
        <v>111800</v>
      </c>
    </row>
    <row r="97" spans="1:9" ht="14.95" customHeight="1">
      <c r="A97" s="29"/>
      <c r="B97" s="44"/>
      <c r="C97" s="46"/>
      <c r="D97" s="44"/>
      <c r="E97" s="43"/>
      <c r="F97" s="44"/>
      <c r="G97" s="43"/>
      <c r="H97" s="44"/>
      <c r="I97" s="43"/>
    </row>
    <row r="98" spans="1:9" ht="14.95" customHeight="1">
      <c r="A98" s="29" t="s">
        <v>27</v>
      </c>
      <c r="B98" s="29" t="s">
        <v>69</v>
      </c>
      <c r="C98" s="46">
        <f>6500*2*12</f>
        <v>156000</v>
      </c>
      <c r="D98" s="29" t="s">
        <v>48</v>
      </c>
      <c r="E98" s="46">
        <v>171600</v>
      </c>
      <c r="F98" s="29" t="s">
        <v>48</v>
      </c>
      <c r="G98" s="46">
        <v>188800</v>
      </c>
      <c r="H98" s="29" t="s">
        <v>48</v>
      </c>
      <c r="I98" s="46">
        <v>207600</v>
      </c>
    </row>
    <row r="99" spans="1:9" ht="14.95" customHeight="1">
      <c r="A99" s="29"/>
      <c r="B99" s="44"/>
      <c r="C99" s="46"/>
      <c r="D99" s="44"/>
      <c r="E99" s="43"/>
      <c r="F99" s="44"/>
      <c r="G99" s="43"/>
      <c r="H99" s="44"/>
      <c r="I99" s="43"/>
    </row>
    <row r="100" spans="1:9" ht="14.95" customHeight="1" thickBot="1">
      <c r="A100" s="28" t="s">
        <v>14</v>
      </c>
      <c r="B100" s="29" t="s">
        <v>70</v>
      </c>
      <c r="C100" s="46">
        <f>6000*2*12</f>
        <v>144000</v>
      </c>
      <c r="D100" s="29" t="s">
        <v>48</v>
      </c>
      <c r="E100" s="46">
        <v>158400</v>
      </c>
      <c r="F100" s="29" t="s">
        <v>48</v>
      </c>
      <c r="G100" s="46">
        <v>174200</v>
      </c>
      <c r="H100" s="29" t="s">
        <v>48</v>
      </c>
      <c r="I100" s="46">
        <v>191700</v>
      </c>
    </row>
    <row r="101" spans="1:9" ht="14.95" customHeight="1" thickTop="1">
      <c r="A101" s="82" t="s">
        <v>0</v>
      </c>
      <c r="B101" s="79"/>
      <c r="C101" s="76">
        <f>SUM(C20:C100)</f>
        <v>9143000</v>
      </c>
      <c r="D101" s="85"/>
      <c r="E101" s="88">
        <f>SUM(E20:E100)</f>
        <v>11474300</v>
      </c>
      <c r="F101" s="91"/>
      <c r="G101" s="88">
        <f>SUM(G20:G100)</f>
        <v>14354300</v>
      </c>
      <c r="H101" s="88">
        <f>SUM(H20:H100)</f>
        <v>0</v>
      </c>
      <c r="I101" s="71">
        <f>SUM(I20:I100)</f>
        <v>15790200</v>
      </c>
    </row>
    <row r="102" spans="1:9" ht="14.95" customHeight="1">
      <c r="A102" s="83"/>
      <c r="B102" s="80"/>
      <c r="C102" s="77"/>
      <c r="D102" s="86"/>
      <c r="E102" s="89"/>
      <c r="F102" s="92"/>
      <c r="G102" s="89"/>
      <c r="H102" s="89"/>
      <c r="I102" s="72"/>
    </row>
    <row r="103" spans="1:9" ht="13.3" thickBot="1">
      <c r="A103" s="84"/>
      <c r="B103" s="81"/>
      <c r="C103" s="78"/>
      <c r="D103" s="87"/>
      <c r="E103" s="90"/>
      <c r="F103" s="93"/>
      <c r="G103" s="90"/>
      <c r="H103" s="90"/>
      <c r="I103" s="73"/>
    </row>
    <row r="104" spans="1:9" ht="17.75" thickTop="1">
      <c r="A104" s="35"/>
      <c r="B104" s="48"/>
      <c r="C104" s="49"/>
      <c r="D104" s="60"/>
      <c r="E104" s="61"/>
      <c r="F104" s="5"/>
      <c r="G104" s="4"/>
      <c r="H104" s="5"/>
      <c r="I104" s="4"/>
    </row>
    <row r="105" spans="1:9" ht="30.6" customHeight="1">
      <c r="A105" s="16" t="s">
        <v>11</v>
      </c>
      <c r="B105" s="3"/>
      <c r="C105" s="15"/>
      <c r="D105" s="20"/>
      <c r="E105" s="17"/>
      <c r="F105" s="20"/>
      <c r="G105" s="4"/>
      <c r="H105" s="5"/>
      <c r="I105" s="4"/>
    </row>
    <row r="106" spans="1:9" ht="43.75" customHeight="1">
      <c r="B106" s="17"/>
      <c r="D106" s="18" t="s">
        <v>99</v>
      </c>
      <c r="E106" s="19"/>
      <c r="F106" s="18" t="s">
        <v>100</v>
      </c>
      <c r="G106" s="18"/>
      <c r="H106" s="18" t="s">
        <v>101</v>
      </c>
      <c r="I106" s="18"/>
    </row>
    <row r="107" spans="1:9">
      <c r="A107" s="3"/>
      <c r="B107" s="3"/>
      <c r="C107" s="15"/>
      <c r="D107" s="5"/>
      <c r="E107" s="4"/>
      <c r="F107" s="5"/>
      <c r="G107" s="4"/>
      <c r="H107" s="5"/>
      <c r="I107" s="4"/>
    </row>
    <row r="108" spans="1:9">
      <c r="A108" s="3"/>
      <c r="B108" s="3"/>
      <c r="C108" s="15"/>
      <c r="D108" s="70"/>
      <c r="E108" s="70"/>
      <c r="F108" s="70"/>
      <c r="G108" s="70"/>
      <c r="H108" s="5"/>
      <c r="I108" s="4"/>
    </row>
    <row r="109" spans="1:9" ht="32.15">
      <c r="A109" s="3"/>
      <c r="B109" s="3"/>
      <c r="C109" s="15"/>
      <c r="D109" s="21"/>
      <c r="E109" s="4"/>
      <c r="F109" s="5"/>
      <c r="G109" s="4"/>
      <c r="H109" s="5"/>
      <c r="I109" s="4"/>
    </row>
    <row r="110" spans="1:9">
      <c r="A110" s="3"/>
      <c r="B110" s="3"/>
      <c r="C110" s="4"/>
      <c r="D110" s="5"/>
      <c r="E110" s="4"/>
      <c r="F110" s="5"/>
      <c r="G110" s="4"/>
      <c r="H110" s="5"/>
      <c r="I110" s="4"/>
    </row>
    <row r="111" spans="1:9">
      <c r="A111" s="3"/>
      <c r="B111" s="3"/>
      <c r="C111" s="4"/>
      <c r="D111" s="5"/>
      <c r="E111" s="4"/>
      <c r="F111" s="5"/>
      <c r="G111" s="4"/>
      <c r="H111" s="5"/>
      <c r="I111" s="4"/>
    </row>
    <row r="112" spans="1:9">
      <c r="A112" s="3"/>
      <c r="B112" s="3"/>
      <c r="C112" s="4"/>
      <c r="D112" s="5"/>
      <c r="E112" s="4"/>
      <c r="F112" s="5"/>
      <c r="G112" s="4"/>
      <c r="H112" s="5"/>
      <c r="I112" s="4"/>
    </row>
    <row r="113" spans="1:9">
      <c r="A113" s="3"/>
      <c r="B113" s="3"/>
      <c r="C113" s="4"/>
      <c r="D113" s="5"/>
      <c r="E113" s="4"/>
      <c r="F113" s="5"/>
      <c r="G113" s="4"/>
      <c r="H113" s="5"/>
      <c r="I113" s="4"/>
    </row>
    <row r="114" spans="1:9">
      <c r="A114" s="3"/>
      <c r="B114" s="3"/>
      <c r="C114" s="4"/>
      <c r="D114" s="5"/>
      <c r="E114" s="4"/>
      <c r="F114" s="5"/>
      <c r="G114" s="4"/>
      <c r="H114" s="5"/>
      <c r="I114" s="4"/>
    </row>
    <row r="115" spans="1:9">
      <c r="A115" s="3"/>
      <c r="B115" s="3"/>
      <c r="C115" s="4"/>
      <c r="D115" s="5"/>
      <c r="E115" s="4"/>
      <c r="F115" s="5"/>
      <c r="G115" s="4"/>
      <c r="H115" s="5"/>
      <c r="I115" s="4"/>
    </row>
    <row r="116" spans="1:9">
      <c r="A116" s="3"/>
      <c r="B116" s="3"/>
      <c r="C116" s="4"/>
      <c r="D116" s="5"/>
      <c r="E116" s="4"/>
      <c r="F116" s="5"/>
      <c r="G116" s="4"/>
      <c r="H116" s="5"/>
      <c r="I116" s="4"/>
    </row>
    <row r="117" spans="1:9">
      <c r="A117" s="3"/>
      <c r="B117" s="3"/>
      <c r="C117" s="4"/>
      <c r="D117" s="5"/>
      <c r="E117" s="4"/>
      <c r="F117" s="5"/>
      <c r="G117" s="4"/>
      <c r="H117" s="5"/>
      <c r="I117" s="4"/>
    </row>
    <row r="118" spans="1:9">
      <c r="A118" s="3"/>
      <c r="B118" s="3"/>
      <c r="C118" s="4"/>
      <c r="D118" s="5"/>
      <c r="E118" s="4"/>
      <c r="F118" s="5"/>
      <c r="G118" s="4"/>
      <c r="H118" s="5"/>
      <c r="I118" s="4"/>
    </row>
    <row r="119" spans="1:9">
      <c r="A119" s="3"/>
      <c r="B119" s="3"/>
      <c r="C119" s="4"/>
      <c r="D119" s="5"/>
      <c r="E119" s="4"/>
      <c r="F119" s="5"/>
      <c r="G119" s="4"/>
      <c r="H119" s="5"/>
      <c r="I119" s="4"/>
    </row>
    <row r="120" spans="1:9">
      <c r="A120" s="3"/>
      <c r="B120" s="3"/>
      <c r="C120" s="4"/>
      <c r="D120" s="5"/>
      <c r="E120" s="4"/>
      <c r="F120" s="5"/>
      <c r="G120" s="4"/>
      <c r="H120" s="5"/>
      <c r="I120" s="4"/>
    </row>
    <row r="121" spans="1:9">
      <c r="A121" s="3"/>
      <c r="B121" s="3"/>
      <c r="C121" s="4"/>
      <c r="D121" s="5"/>
      <c r="E121" s="4"/>
      <c r="F121" s="5"/>
      <c r="G121" s="4"/>
      <c r="H121" s="5"/>
      <c r="I121" s="4"/>
    </row>
    <row r="122" spans="1:9">
      <c r="A122" s="3"/>
      <c r="B122" s="3"/>
      <c r="C122" s="4"/>
      <c r="D122" s="5"/>
      <c r="E122" s="4"/>
      <c r="F122" s="5"/>
      <c r="G122" s="4"/>
      <c r="H122" s="5"/>
      <c r="I122" s="4"/>
    </row>
    <row r="123" spans="1:9">
      <c r="A123" s="3"/>
      <c r="B123" s="3"/>
      <c r="C123" s="4"/>
      <c r="D123" s="5"/>
      <c r="E123" s="4"/>
      <c r="F123" s="5"/>
      <c r="G123" s="4"/>
      <c r="H123" s="5"/>
      <c r="I123" s="4"/>
    </row>
    <row r="124" spans="1:9">
      <c r="A124" s="3"/>
      <c r="B124" s="3"/>
      <c r="C124" s="4"/>
      <c r="D124" s="5"/>
      <c r="E124" s="4"/>
      <c r="F124" s="5"/>
      <c r="G124" s="4"/>
      <c r="H124" s="5"/>
      <c r="I124" s="4"/>
    </row>
    <row r="125" spans="1:9">
      <c r="A125" s="3"/>
      <c r="B125" s="3"/>
      <c r="C125" s="4"/>
      <c r="D125" s="5"/>
      <c r="E125" s="4"/>
      <c r="F125" s="5"/>
      <c r="G125" s="4"/>
      <c r="H125" s="5"/>
      <c r="I125" s="4"/>
    </row>
    <row r="126" spans="1:9">
      <c r="A126" s="3"/>
      <c r="B126" s="3"/>
      <c r="C126" s="4"/>
      <c r="D126" s="5"/>
      <c r="E126" s="4"/>
      <c r="F126" s="5"/>
      <c r="G126" s="4"/>
      <c r="H126" s="5"/>
      <c r="I126" s="4"/>
    </row>
    <row r="127" spans="1:9">
      <c r="A127" s="3"/>
      <c r="B127" s="3"/>
      <c r="C127" s="4"/>
      <c r="D127" s="5"/>
      <c r="E127" s="4"/>
      <c r="F127" s="5"/>
      <c r="G127" s="4"/>
      <c r="H127" s="5"/>
      <c r="I127" s="4"/>
    </row>
    <row r="128" spans="1:9">
      <c r="A128" s="3"/>
      <c r="B128" s="3"/>
      <c r="C128" s="4"/>
      <c r="D128" s="5"/>
      <c r="E128" s="4"/>
      <c r="F128" s="5"/>
      <c r="G128" s="4"/>
      <c r="H128" s="5"/>
      <c r="I128" s="4"/>
    </row>
    <row r="129" spans="1:9">
      <c r="A129" s="3"/>
      <c r="B129" s="3"/>
      <c r="C129" s="4"/>
      <c r="D129" s="5"/>
      <c r="E129" s="4"/>
      <c r="F129" s="5"/>
      <c r="G129" s="4"/>
      <c r="H129" s="5"/>
      <c r="I129" s="4"/>
    </row>
    <row r="130" spans="1:9">
      <c r="A130" s="3"/>
      <c r="B130" s="3"/>
      <c r="C130" s="4"/>
      <c r="D130" s="5"/>
      <c r="E130" s="4"/>
      <c r="F130" s="5"/>
      <c r="G130" s="4"/>
      <c r="H130" s="5"/>
      <c r="I130" s="4"/>
    </row>
  </sheetData>
  <mergeCells count="13">
    <mergeCell ref="D108:G108"/>
    <mergeCell ref="I101:I103"/>
    <mergeCell ref="A1:I1"/>
    <mergeCell ref="A3:I3"/>
    <mergeCell ref="C101:C103"/>
    <mergeCell ref="B101:B103"/>
    <mergeCell ref="A101:A103"/>
    <mergeCell ref="D101:D103"/>
    <mergeCell ref="E101:E103"/>
    <mergeCell ref="F101:F103"/>
    <mergeCell ref="G101:G103"/>
    <mergeCell ref="H101:H103"/>
    <mergeCell ref="A5:A16"/>
  </mergeCells>
  <phoneticPr fontId="2" type="noConversion"/>
  <pageMargins left="0" right="0" top="0.31496062992125984" bottom="0.27559055118110237" header="0.35433070866141736" footer="0.31496062992125984"/>
  <pageSetup paperSize="5" scale="33" orientation="landscape" horizontalDpi="4294967293" r:id="rId1"/>
  <headerFooter alignWithMargins="0"/>
  <legacyDrawing r:id="rId2"/>
</worksheet>
</file>

<file path=xl/worksheets/sheet2.xml><?xml version="1.0" encoding="utf-8"?>
<worksheet xmlns="http://schemas.openxmlformats.org/spreadsheetml/2006/main" xmlns:r="http://schemas.openxmlformats.org/officeDocument/2006/relationships">
  <dimension ref="A1"/>
  <sheetViews>
    <sheetView workbookViewId="0">
      <selection activeCell="F24" sqref="F24"/>
    </sheetView>
  </sheetViews>
  <sheetFormatPr defaultRowHeight="12.75"/>
  <sheetData/>
  <phoneticPr fontId="2"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FY(2008-2013)</vt:lpstr>
      <vt:lpstr>Sheet3</vt:lpstr>
    </vt:vector>
  </TitlesOfParts>
  <Company>HOME</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BHARAT</cp:lastModifiedBy>
  <cp:lastPrinted>2013-11-04T10:20:10Z</cp:lastPrinted>
  <dcterms:created xsi:type="dcterms:W3CDTF">2008-05-24T12:18:55Z</dcterms:created>
  <dcterms:modified xsi:type="dcterms:W3CDTF">2014-03-12T14:29:57Z</dcterms:modified>
</cp:coreProperties>
</file>